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9600" windowHeight="4395" activeTab="0"/>
  </bookViews>
  <sheets>
    <sheet name="PL" sheetId="1" r:id="rId1"/>
    <sheet name="BS" sheetId="2" r:id="rId2"/>
    <sheet name="Sheet3" sheetId="3" r:id="rId3"/>
  </sheets>
  <externalReferences>
    <externalReference r:id="rId6"/>
  </externalReferences>
  <definedNames>
    <definedName name="AccountPay">'BS'!$G$138</definedName>
    <definedName name="Prov">'BS'!$G$154</definedName>
    <definedName name="ReservesIA">'BS'!$G$205</definedName>
    <definedName name="RetainedIA">'BS'!$G$211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8"/>
            <rFont val="Tahoma"/>
            <family val="2"/>
          </rPr>
          <t>Compliance Balance Sheet created January 2006.</t>
        </r>
      </text>
    </comment>
  </commentList>
</comments>
</file>

<file path=xl/sharedStrings.xml><?xml version="1.0" encoding="utf-8"?>
<sst xmlns="http://schemas.openxmlformats.org/spreadsheetml/2006/main" count="583" uniqueCount="228">
  <si>
    <t>THE SPORT AND RECREATION ORGANISATION INC.</t>
  </si>
  <si>
    <t>Last year</t>
  </si>
  <si>
    <t>$</t>
  </si>
  <si>
    <t xml:space="preserve">INCOME </t>
  </si>
  <si>
    <t>This year</t>
  </si>
  <si>
    <t>Grant</t>
  </si>
  <si>
    <t>Development Funding</t>
  </si>
  <si>
    <t>Membership/affiliations</t>
  </si>
  <si>
    <t>Awards,badges</t>
  </si>
  <si>
    <t>Bank interest</t>
  </si>
  <si>
    <t>Donations</t>
  </si>
  <si>
    <t>Fundraising</t>
  </si>
  <si>
    <t>Hire of gym</t>
  </si>
  <si>
    <t>Sponsorship</t>
  </si>
  <si>
    <t xml:space="preserve">TOTAL </t>
  </si>
  <si>
    <t xml:space="preserve">EXPENDITURE </t>
  </si>
  <si>
    <t>Administrator</t>
  </si>
  <si>
    <t>Administrative assistant</t>
  </si>
  <si>
    <t>Development officer</t>
  </si>
  <si>
    <t>Coaching coordinator</t>
  </si>
  <si>
    <t>Casual assistant</t>
  </si>
  <si>
    <t>Casual bar staff</t>
  </si>
  <si>
    <t>Telephone &amp; fax</t>
  </si>
  <si>
    <t>Stationery &amp; postage</t>
  </si>
  <si>
    <t>Travel</t>
  </si>
  <si>
    <t>Insurance</t>
  </si>
  <si>
    <t>Electricity</t>
  </si>
  <si>
    <t>Equipment repair</t>
  </si>
  <si>
    <t>Trophies</t>
  </si>
  <si>
    <t>Publicity &amp; promotions</t>
  </si>
  <si>
    <t>Coaching sessions</t>
  </si>
  <si>
    <t>Umpires seminars</t>
  </si>
  <si>
    <t>Schools tournament</t>
  </si>
  <si>
    <t>National affiliation</t>
  </si>
  <si>
    <t>Sundry</t>
  </si>
  <si>
    <t>TOTAL</t>
  </si>
  <si>
    <t xml:space="preserve">SURPLUS (DEFICIT) </t>
  </si>
  <si>
    <t>Provided with the permission of the Australian Sports Commission,</t>
  </si>
  <si>
    <t>Active Australia Club/Association Management Program,</t>
  </si>
  <si>
    <t xml:space="preserve">Financial Management, 2000. </t>
  </si>
  <si>
    <t>Bar takings</t>
  </si>
  <si>
    <t>Difference</t>
  </si>
  <si>
    <t xml:space="preserve"> </t>
  </si>
  <si>
    <t>Example Association (inc.)</t>
  </si>
  <si>
    <t>ABN 01 123 456 789</t>
  </si>
  <si>
    <t>BALANCE SHEET</t>
  </si>
  <si>
    <t>AS AT 31 DECEMBER 2010</t>
  </si>
  <si>
    <t>Note</t>
  </si>
  <si>
    <t>ASSETS</t>
  </si>
  <si>
    <t>CURRENT ASSETS</t>
  </si>
  <si>
    <t>Cash and cash equivalents</t>
  </si>
  <si>
    <t>Trade and other receivables</t>
  </si>
  <si>
    <t>Other current assets</t>
  </si>
  <si>
    <t>TOTAL CURRENT ASSETS</t>
  </si>
  <si>
    <t>NON-CURRENT ASSETS</t>
  </si>
  <si>
    <t>Financial assets</t>
  </si>
  <si>
    <t>Property, plant and equipment</t>
  </si>
  <si>
    <t>TOTAL NON-CURRENT ASSETS</t>
  </si>
  <si>
    <t>TOTAL ASSETS</t>
  </si>
  <si>
    <t>LIABILITIES</t>
  </si>
  <si>
    <t>CURRENT LIABILITIES</t>
  </si>
  <si>
    <t>Trade and other payables</t>
  </si>
  <si>
    <t>Short-term provisions</t>
  </si>
  <si>
    <t>TOTAL CURRENT LIABILITIES</t>
  </si>
  <si>
    <t>NON-CURRENT LIABILITIES</t>
  </si>
  <si>
    <t>Borrowings</t>
  </si>
  <si>
    <t>Long-term provisions</t>
  </si>
  <si>
    <t>Other</t>
  </si>
  <si>
    <t>TOTAL NON-CURRENT LIABILITIES</t>
  </si>
  <si>
    <t>TOTAL LIABILITIES</t>
  </si>
  <si>
    <t xml:space="preserve">NET ASSETS </t>
  </si>
  <si>
    <t>EQUITY</t>
  </si>
  <si>
    <t>Reserves</t>
  </si>
  <si>
    <t>Retained profits</t>
  </si>
  <si>
    <t>IffColumn</t>
  </si>
  <si>
    <t>=Section("[Headers Footers.xls]header",,,,FALSE)</t>
  </si>
  <si>
    <t>001000000100000000000000000000000`|000000000^</t>
  </si>
  <si>
    <t>STATEMENT OF FINANCIAL POSITION</t>
  </si>
  <si>
    <t>REPORT TITLE</t>
  </si>
  <si>
    <t>001000000000000000000000000000100`|000000000^</t>
  </si>
  <si>
    <t>001000000000000000000000000000000`|000000000^</t>
  </si>
  <si>
    <t/>
  </si>
  <si>
    <t>67495188005</t>
  </si>
  <si>
    <t>000000000100000000000000000000000`|000000000^</t>
  </si>
  <si>
    <t>000000100000000000000000000000100`|000000000^</t>
  </si>
  <si>
    <t>=Account("640:653")</t>
  </si>
  <si>
    <t>000000000100000000001010000000000`|000000000^</t>
  </si>
  <si>
    <t>Other Cash Accounts</t>
  </si>
  <si>
    <t>=Account("680:689")</t>
  </si>
  <si>
    <t>000000000100000000000010000000000`|000000000^</t>
  </si>
  <si>
    <t>Cash at Bank</t>
  </si>
  <si>
    <t>000000000000000000000010000000000`|000000000^</t>
  </si>
  <si>
    <t>=Account("895")</t>
  </si>
  <si>
    <t>000000000100000000000010001000000`|000000000^</t>
  </si>
  <si>
    <t>GST receivable</t>
  </si>
  <si>
    <t>=Account("904")</t>
  </si>
  <si>
    <t>Provision for tax receivable</t>
  </si>
  <si>
    <t>=Account("654:666")</t>
  </si>
  <si>
    <t>Other Receivables Accounts</t>
  </si>
  <si>
    <t>=Account("690:699,870",,":",,TRUE)</t>
  </si>
  <si>
    <t>Receivables Loan Accounts</t>
  </si>
  <si>
    <t>Beneficiaries Current Accounts - Debit only</t>
  </si>
  <si>
    <t>=Repeat()</t>
  </si>
  <si>
    <t>=Account("500:529")</t>
  </si>
  <si>
    <t>=Account("675:678")</t>
  </si>
  <si>
    <t>000000001100000000001010000000000`|000000000^</t>
  </si>
  <si>
    <t xml:space="preserve">Available-for-sale financial assets </t>
  </si>
  <si>
    <t>=Account("670:673")</t>
  </si>
  <si>
    <t>Other investments</t>
  </si>
  <si>
    <t>=Account("667,668,669,674")</t>
  </si>
  <si>
    <t xml:space="preserve">Held-to-maturity investments </t>
  </si>
  <si>
    <t>=Account("679")</t>
  </si>
  <si>
    <t>Derivative financial assets</t>
  </si>
  <si>
    <t>=Account("710:729")</t>
  </si>
  <si>
    <t>000000000000000000001010000000000`|000000000^</t>
  </si>
  <si>
    <t>Inventories</t>
  </si>
  <si>
    <t>=Account("700:709")</t>
  </si>
  <si>
    <t>000000010000110000000000000000101`|000000000^</t>
  </si>
  <si>
    <t>000000010000000000000000000000000`|000000000^</t>
  </si>
  <si>
    <t>=Account("820:839,920",,":",,TRUE)</t>
  </si>
  <si>
    <t>=Account("811:819")</t>
  </si>
  <si>
    <t>=Account("794")</t>
  </si>
  <si>
    <t>000000000100000000001010000010000`|000000000^</t>
  </si>
  <si>
    <t>Investments accounted for using the equity method</t>
  </si>
  <si>
    <t>=Account("790:793,795:809")</t>
  </si>
  <si>
    <t>=Account("784:787")</t>
  </si>
  <si>
    <t>=Account("781,782,783,788,789")</t>
  </si>
  <si>
    <t>=Account("810")</t>
  </si>
  <si>
    <t>"Investment in associates"</t>
  </si>
  <si>
    <t>000000000100000000000000000010000`|000000000^</t>
  </si>
  <si>
    <t>000000000000000000000010000010000`|000000000^</t>
  </si>
  <si>
    <t>=Account("840:849")</t>
  </si>
  <si>
    <t>Non-current assets held for sale</t>
  </si>
  <si>
    <t>Selection of alternate note for property, plant &amp; equipment</t>
  </si>
  <si>
    <t>=Account("730:779")</t>
  </si>
  <si>
    <t>=Account("780")</t>
  </si>
  <si>
    <t>Investment property</t>
  </si>
  <si>
    <t>=Account("850:859,861:862")</t>
  </si>
  <si>
    <t>000000000000000000001010000010000`|000000000^</t>
  </si>
  <si>
    <t>Intangibles</t>
  </si>
  <si>
    <t>=Account("860")</t>
  </si>
  <si>
    <t>Deferred tax assets</t>
  </si>
  <si>
    <t>=Account("863:869")</t>
  </si>
  <si>
    <t>Other non-current assets</t>
  </si>
  <si>
    <t>000000001100000000000000000000000`|000000000^</t>
  </si>
  <si>
    <t>000000000100000000000100010000000`|000000000^</t>
  </si>
  <si>
    <t>GST payable</t>
  </si>
  <si>
    <t>=Account("881:885,896:899")</t>
  </si>
  <si>
    <t>000000000100000000001100000000000`|000000000^</t>
  </si>
  <si>
    <t>Accounts Payable</t>
  </si>
  <si>
    <t>Beneficiaries Current Accounts - Credit only</t>
  </si>
  <si>
    <t>=Account("638")</t>
  </si>
  <si>
    <t>000000001100000000000000000100000`|000000000^</t>
  </si>
  <si>
    <t>Available for Distribution</t>
  </si>
  <si>
    <t>=Account("500",,":")</t>
  </si>
  <si>
    <t>000000001100000000001100000000000`|000000000^</t>
  </si>
  <si>
    <t>000000000000000000000100000000000`|000000000^</t>
  </si>
  <si>
    <t>000000000100000000000100000000000`|000000000^</t>
  </si>
  <si>
    <t>=Account("871:880,886:892")</t>
  </si>
  <si>
    <t>=Account("893:894")</t>
  </si>
  <si>
    <t>000000000000000000000100010000000`|000000000^</t>
  </si>
  <si>
    <t>Current tax liabilities</t>
  </si>
  <si>
    <t>=Account("900:903,905:909")</t>
  </si>
  <si>
    <t>000000000000000000001100000000000`|000000000^</t>
  </si>
  <si>
    <t>=Account("910:916")</t>
  </si>
  <si>
    <t>=Account("917:919")</t>
  </si>
  <si>
    <t>=Account("921:937")</t>
  </si>
  <si>
    <t>=Account("938:939")</t>
  </si>
  <si>
    <t>=Account("944")</t>
  </si>
  <si>
    <t>Deferred tax liabilities</t>
  </si>
  <si>
    <t>=Account("940:943,945:949")</t>
  </si>
  <si>
    <t>=Account("950:967")</t>
  </si>
  <si>
    <t>=Account("968")</t>
  </si>
  <si>
    <t>CONVERSION SUSPENSE</t>
  </si>
  <si>
    <t>=Account("969")</t>
  </si>
  <si>
    <t>BALANCE SHEET SUSPENSE</t>
  </si>
  <si>
    <t>=Account("970")</t>
  </si>
  <si>
    <t>ASSET SUSPENSE</t>
  </si>
  <si>
    <t>=Account("971")</t>
  </si>
  <si>
    <t>000000001000000000000100000000000`|000000000^</t>
  </si>
  <si>
    <t>ASSET SALES SUSPENSE</t>
  </si>
  <si>
    <t>000000010010110010000000000000101`|000000000^</t>
  </si>
  <si>
    <t>Company Section</t>
  </si>
  <si>
    <t>000000101100000000000000000000000`|000000000^</t>
  </si>
  <si>
    <t>000000001100000000000000000010000`|000000000^</t>
  </si>
  <si>
    <t>000000001100110010000000000000000`|000000000^</t>
  </si>
  <si>
    <t>000000101000000000000000000000100`|000000000^</t>
  </si>
  <si>
    <t>=Account("600:619")</t>
  </si>
  <si>
    <t>=Account("620:634")</t>
  </si>
  <si>
    <t>000000001001000000001100000000010`|000000000^</t>
  </si>
  <si>
    <t>000000001001000000000000000000000`|000000000^</t>
  </si>
  <si>
    <t>Investment in associates</t>
  </si>
  <si>
    <t>000000001000000000001000000000000`|000000000^</t>
  </si>
  <si>
    <t>=Account("635:637")</t>
  </si>
  <si>
    <t>=Account("638:639")</t>
  </si>
  <si>
    <t>000000001100000000001100000010000`|000000000^</t>
  </si>
  <si>
    <t>Retained Profits</t>
  </si>
  <si>
    <t xml:space="preserve">provision for deficiency in right of indemnity </t>
  </si>
  <si>
    <t>000000011010110010000000000000101`|000000000^</t>
  </si>
  <si>
    <t>TOTAL EQUITY FUNDS</t>
  </si>
  <si>
    <t>WARNING - BALANCE SHEET OUT OF BALANCE</t>
  </si>
  <si>
    <t>=Section("[Headers Footers.xls]footer",,,,FALSE)</t>
  </si>
  <si>
    <t>000100000100000000000000000000000`|000000000^</t>
  </si>
  <si>
    <t>000100000000000000000000000000000`|000000000^</t>
  </si>
  <si>
    <t>The accompanying notes form part of these financial statements.</t>
  </si>
  <si>
    <t>000100000000000000000000000000100`|000000000^</t>
  </si>
  <si>
    <t>These statements should be read in conjunction with the attached compilation report.</t>
  </si>
  <si>
    <t xml:space="preserve">   </t>
  </si>
  <si>
    <t>Page 5</t>
  </si>
  <si>
    <t>=Section("[Headers Footers.xls]header-notes",,,,TRUE)</t>
  </si>
  <si>
    <t>000000000100000000000000000000000`|110000000^</t>
  </si>
  <si>
    <t>=Account("726",,"001:")</t>
  </si>
  <si>
    <t>000000000001000000001000000000000`|000000000^</t>
  </si>
  <si>
    <t>=Account("845",,"001:")</t>
  </si>
  <si>
    <t>000000000001000000000000000000000`|000000000^</t>
  </si>
  <si>
    <t>000000000001000000001010000000010`|000000000^</t>
  </si>
  <si>
    <t>Property, plant and equipment where fully depreciated</t>
  </si>
  <si>
    <t>=Account("730,733,736,739,742,745,748,751,754,757,760,763,766,769,772,775,778")</t>
  </si>
  <si>
    <t>12</t>
  </si>
  <si>
    <t>000000000001000000000000000000010`|000000000^</t>
  </si>
  <si>
    <t>000000001001000000000000000000010`|000000000^</t>
  </si>
  <si>
    <t xml:space="preserve">Reserves: test for text where the detail of movements is disclosed in Statement of Changes in Equity </t>
  </si>
  <si>
    <t>17</t>
  </si>
  <si>
    <t>rounding where current and non-current balances</t>
  </si>
  <si>
    <t>EXAMPLE SPORTING CLUB FINANCIAL STATEMENTS</t>
  </si>
  <si>
    <t>STATEMENT OF INCOME AND EXPENDITURE FOR YEAR ENDING XX</t>
  </si>
  <si>
    <t>AS AT 31 DECEMBER 2014</t>
  </si>
  <si>
    <t>APPENDIX 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</si>
</sst>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C09]dddd\,\ d\ mmmm\ yyyy"/>
    <numFmt numFmtId="166" formatCode="[$-409]h:mm:ss\ AM/PM"/>
    <numFmt numFmtId="167" formatCode="&quot;$&quot;#,##0.00"/>
    <numFmt numFmtId="168" formatCode="&quot;$&quot;#,##0.0"/>
    <numFmt numFmtId="169" formatCode="&quot;$&quot;#,##0"/>
    <numFmt numFmtId="170" formatCode="#,##0.00_);[Red]\(#,##0.00\);\-\ \ "/>
    <numFmt numFmtId="171" formatCode="#,##0.00_);[Red]\(#,##0.00\);\-\ \ ;&quot;Omicom&quot;"/>
    <numFmt numFmtId="172" formatCode="#,##0_);[Red]\(#,##0\);\-\ \ "/>
    <numFmt numFmtId="173" formatCode=";;;"/>
    <numFmt numFmtId="174" formatCode="#,##0.00_);\(#,##0.00\);\-\ \ ;&quot;Omicom&quot;"/>
    <numFmt numFmtId="175" formatCode="#,##0_);\(#,##0\);\-\ \ "/>
    <numFmt numFmtId="176" formatCode="#,##0.00_);[Red]\(#,##0.00\);\-\ \ ;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i/>
      <sz val="10"/>
      <color indexed="12"/>
      <name val="Arial"/>
      <family val="2"/>
    </font>
    <font>
      <b/>
      <sz val="10"/>
      <color indexed="16"/>
      <name val="Arial"/>
      <family val="2"/>
    </font>
    <font>
      <i/>
      <sz val="10"/>
      <color indexed="56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b/>
      <sz val="8"/>
      <color indexed="18"/>
      <name val="Arial"/>
      <family val="2"/>
    </font>
    <font>
      <b/>
      <sz val="10"/>
      <color indexed="1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80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i/>
      <sz val="11"/>
      <color rgb="FF7F7F7F"/>
      <name val="Calibri"/>
      <family val="2"/>
    </font>
    <font>
      <sz val="10"/>
      <color rgb="FF80000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008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0"/>
      <color rgb="FF808000"/>
      <name val="Arial"/>
      <family val="2"/>
    </font>
    <font>
      <b/>
      <sz val="11"/>
      <color rgb="FF3F3F3F"/>
      <name val="Calibri"/>
      <family val="2"/>
    </font>
    <font>
      <b/>
      <sz val="8"/>
      <color rgb="FF00008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FFFF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  <border>
      <left/>
      <right/>
      <top style="double"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>
      <alignment horizontal="centerContinuous" vertical="center" wrapTex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0" applyNumberFormat="0" applyBorder="0" applyAlignment="0" applyProtection="0"/>
    <xf numFmtId="0" fontId="0" fillId="27" borderId="0" applyNumberFormat="0" applyFont="0" applyBorder="0" applyAlignment="0">
      <protection/>
    </xf>
    <xf numFmtId="0" fontId="0" fillId="28" borderId="0" applyNumberFormat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9" borderId="1" applyNumberFormat="0" applyAlignment="0" applyProtection="0"/>
    <xf numFmtId="0" fontId="48" fillId="3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71" fontId="0" fillId="0" borderId="0">
      <alignment/>
      <protection/>
    </xf>
    <xf numFmtId="0" fontId="14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 vertical="center" wrapText="1"/>
      <protection/>
    </xf>
    <xf numFmtId="0" fontId="1" fillId="0" borderId="0">
      <alignment vertical="center" wrapText="1"/>
      <protection/>
    </xf>
    <xf numFmtId="0" fontId="12" fillId="0" borderId="0">
      <alignment vertical="center"/>
      <protection/>
    </xf>
    <xf numFmtId="0" fontId="52" fillId="0" borderId="0" applyNumberFormat="0" applyFill="0" applyBorder="0" applyAlignment="0" applyProtection="0"/>
    <xf numFmtId="0" fontId="2" fillId="0" borderId="0">
      <alignment horizontal="centerContinuous" vertical="center" wrapText="1"/>
      <protection/>
    </xf>
    <xf numFmtId="0" fontId="53" fillId="0" borderId="0">
      <alignment/>
      <protection/>
    </xf>
    <xf numFmtId="0" fontId="54" fillId="31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0">
      <alignment horizontal="center" vertical="center"/>
      <protection/>
    </xf>
    <xf numFmtId="0" fontId="1" fillId="0" borderId="0">
      <alignment horizontal="center" vertical="center"/>
      <protection/>
    </xf>
    <xf numFmtId="0" fontId="58" fillId="32" borderId="0">
      <alignment horizontal="center" vertical="center"/>
      <protection/>
    </xf>
    <xf numFmtId="0" fontId="1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59" fillId="33" borderId="1" applyNumberFormat="0" applyAlignment="0" applyProtection="0"/>
    <xf numFmtId="0" fontId="60" fillId="0" borderId="6" applyNumberFormat="0" applyFill="0" applyAlignment="0" applyProtection="0"/>
    <xf numFmtId="0" fontId="61" fillId="34" borderId="0" applyNumberFormat="0" applyBorder="0" applyAlignment="0" applyProtection="0"/>
    <xf numFmtId="0" fontId="0" fillId="35" borderId="7" applyNumberFormat="0" applyFont="0" applyAlignment="0" applyProtection="0"/>
    <xf numFmtId="0" fontId="62" fillId="0" borderId="0">
      <alignment horizontal="right"/>
      <protection/>
    </xf>
    <xf numFmtId="0" fontId="1" fillId="0" borderId="0">
      <alignment horizontal="right"/>
      <protection/>
    </xf>
    <xf numFmtId="0" fontId="0" fillId="0" borderId="0">
      <alignment/>
      <protection/>
    </xf>
    <xf numFmtId="0" fontId="45" fillId="0" borderId="0">
      <alignment horizontal="centerContinuous" vertical="center" wrapText="1"/>
      <protection/>
    </xf>
    <xf numFmtId="0" fontId="63" fillId="29" borderId="8" applyNumberFormat="0" applyAlignment="0" applyProtection="0"/>
    <xf numFmtId="0" fontId="64" fillId="28" borderId="0">
      <alignment horizontal="centerContinuous" vertical="center"/>
      <protection/>
    </xf>
    <xf numFmtId="9" fontId="0" fillId="0" borderId="0" applyFont="0" applyFill="0" applyBorder="0" applyAlignment="0" applyProtection="0"/>
    <xf numFmtId="0" fontId="45" fillId="0" borderId="0">
      <alignment horizontal="centerContinuous" vertical="center" wrapText="1"/>
      <protection/>
    </xf>
    <xf numFmtId="0" fontId="45" fillId="0" borderId="0">
      <alignment horizontal="centerContinuous" vertical="center" wrapText="1"/>
      <protection/>
    </xf>
    <xf numFmtId="0" fontId="45" fillId="0" borderId="0">
      <alignment horizontal="centerContinuous" vertical="center" wrapText="1"/>
      <protection/>
    </xf>
    <xf numFmtId="0" fontId="45" fillId="0" borderId="0">
      <alignment horizontal="centerContinuous" vertical="center" wrapText="1"/>
      <protection/>
    </xf>
    <xf numFmtId="0" fontId="3" fillId="0" borderId="0">
      <alignment horizontal="centerContinuous" vertical="center" wrapText="1"/>
      <protection/>
    </xf>
    <xf numFmtId="0" fontId="3" fillId="0" borderId="0">
      <alignment horizontal="centerContinuous" vertical="center" wrapText="1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171" fontId="0" fillId="0" borderId="0">
      <alignment vertical="center"/>
      <protection/>
    </xf>
    <xf numFmtId="171" fontId="0" fillId="0" borderId="0">
      <alignment horizontal="right" vertical="center"/>
      <protection/>
    </xf>
    <xf numFmtId="171" fontId="0" fillId="0" borderId="0">
      <alignment vertical="center"/>
      <protection/>
    </xf>
    <xf numFmtId="171" fontId="0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>
      <alignment vertical="center"/>
      <protection/>
    </xf>
    <xf numFmtId="171" fontId="1" fillId="0" borderId="0">
      <alignment vertical="center"/>
      <protection/>
    </xf>
    <xf numFmtId="171" fontId="0" fillId="0" borderId="0">
      <alignment vertical="center"/>
      <protection/>
    </xf>
    <xf numFmtId="171" fontId="0" fillId="0" borderId="0">
      <alignment vertical="center"/>
      <protection/>
    </xf>
    <xf numFmtId="171" fontId="1" fillId="0" borderId="0">
      <alignment vertical="center"/>
      <protection/>
    </xf>
    <xf numFmtId="171" fontId="0" fillId="0" borderId="0">
      <alignment vertical="center"/>
      <protection/>
    </xf>
    <xf numFmtId="0" fontId="67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>
      <alignment horizontal="left" vertical="center" wrapText="1"/>
      <protection/>
    </xf>
    <xf numFmtId="0" fontId="70" fillId="36" borderId="0">
      <alignment horizontal="left" vertical="center"/>
      <protection/>
    </xf>
    <xf numFmtId="174" fontId="70" fillId="37" borderId="0">
      <alignment vertical="center"/>
      <protection/>
    </xf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9" fontId="4" fillId="0" borderId="0" xfId="0" applyNumberFormat="1" applyFont="1" applyAlignment="1">
      <alignment horizontal="left"/>
    </xf>
    <xf numFmtId="169" fontId="4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69" fontId="3" fillId="0" borderId="10" xfId="0" applyNumberFormat="1" applyFont="1" applyBorder="1" applyAlignment="1">
      <alignment horizontal="left"/>
    </xf>
    <xf numFmtId="169" fontId="3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169" fontId="3" fillId="0" borderId="11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0" fontId="8" fillId="0" borderId="0" xfId="109" applyFont="1" applyFill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9" fillId="0" borderId="0" xfId="50" applyFont="1" applyFill="1">
      <alignment/>
      <protection/>
    </xf>
    <xf numFmtId="0" fontId="10" fillId="0" borderId="0" xfId="67" applyFont="1" applyFill="1">
      <alignment/>
      <protection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96" applyFill="1">
      <alignment/>
      <protection/>
    </xf>
    <xf numFmtId="0" fontId="0" fillId="0" borderId="0" xfId="84" applyFill="1">
      <alignment/>
      <protection/>
    </xf>
    <xf numFmtId="170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3" fillId="0" borderId="0" xfId="85" applyFont="1" applyFill="1">
      <alignment horizontal="centerContinuous" vertical="center" wrapText="1"/>
      <protection/>
    </xf>
    <xf numFmtId="0" fontId="13" fillId="0" borderId="0" xfId="85" applyFont="1" applyFill="1">
      <alignment horizontal="centerContinuous" vertical="center" wrapText="1"/>
      <protection/>
    </xf>
    <xf numFmtId="0" fontId="13" fillId="0" borderId="0" xfId="89" applyFont="1" applyFill="1">
      <alignment horizontal="centerContinuous" vertical="center" wrapText="1"/>
      <protection/>
    </xf>
    <xf numFmtId="0" fontId="13" fillId="0" borderId="0" xfId="90" applyFont="1" applyFill="1">
      <alignment horizontal="centerContinuous" vertical="center" wrapText="1"/>
      <protection/>
    </xf>
    <xf numFmtId="0" fontId="13" fillId="0" borderId="0" xfId="91" applyFont="1" applyFill="1">
      <alignment horizontal="centerContinuous" vertical="center" wrapText="1"/>
      <protection/>
    </xf>
    <xf numFmtId="0" fontId="13" fillId="0" borderId="0" xfId="92" applyFont="1" applyFill="1">
      <alignment horizontal="centerContinuous" vertical="center" wrapText="1"/>
      <protection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3" fillId="0" borderId="0" xfId="33" applyFont="1" applyFill="1">
      <alignment horizontal="centerContinuous" vertical="center" wrapText="1"/>
      <protection/>
    </xf>
    <xf numFmtId="0" fontId="13" fillId="0" borderId="0" xfId="33" applyFont="1" applyFill="1">
      <alignment horizontal="centerContinuous" vertical="center" wrapText="1"/>
      <protection/>
    </xf>
    <xf numFmtId="0" fontId="0" fillId="0" borderId="0" xfId="42" applyFont="1" applyFill="1" applyAlignment="1">
      <alignment vertical="center"/>
      <protection/>
    </xf>
    <xf numFmtId="0" fontId="0" fillId="0" borderId="0" xfId="44" applyFill="1">
      <alignment/>
      <protection/>
    </xf>
    <xf numFmtId="0" fontId="3" fillId="0" borderId="0" xfId="93" applyFont="1" applyFill="1">
      <alignment horizontal="centerContinuous" vertical="center" wrapText="1"/>
      <protection/>
    </xf>
    <xf numFmtId="0" fontId="3" fillId="0" borderId="0" xfId="93" applyFill="1">
      <alignment horizontal="centerContinuous" vertical="center" wrapText="1"/>
      <protection/>
    </xf>
    <xf numFmtId="0" fontId="3" fillId="0" borderId="0" xfId="94" applyFill="1">
      <alignment horizontal="centerContinuous" vertical="center" wrapText="1"/>
      <protection/>
    </xf>
    <xf numFmtId="0" fontId="0" fillId="0" borderId="0" xfId="77" applyFill="1">
      <alignment horizontal="center" vertical="center"/>
      <protection/>
    </xf>
    <xf numFmtId="0" fontId="1" fillId="0" borderId="0" xfId="75" applyFont="1" applyFill="1">
      <alignment horizontal="center" vertical="center"/>
      <protection/>
    </xf>
    <xf numFmtId="0" fontId="1" fillId="0" borderId="0" xfId="73" applyFont="1" applyFill="1">
      <alignment horizontal="center" vertical="center"/>
      <protection/>
    </xf>
    <xf numFmtId="0" fontId="1" fillId="0" borderId="0" xfId="76" applyFill="1">
      <alignment horizontal="center" vertical="center"/>
      <protection/>
    </xf>
    <xf numFmtId="0" fontId="1" fillId="0" borderId="0" xfId="74" applyFill="1">
      <alignment horizontal="center" vertical="center"/>
      <protection/>
    </xf>
    <xf numFmtId="0" fontId="0" fillId="0" borderId="0" xfId="45" applyFill="1">
      <alignment/>
      <protection/>
    </xf>
    <xf numFmtId="0" fontId="1" fillId="0" borderId="0" xfId="95" applyFill="1">
      <alignment vertical="center"/>
      <protection/>
    </xf>
    <xf numFmtId="0" fontId="1" fillId="0" borderId="0" xfId="83" applyFill="1">
      <alignment horizontal="right"/>
      <protection/>
    </xf>
    <xf numFmtId="0" fontId="14" fillId="0" borderId="0" xfId="57" applyFill="1">
      <alignment/>
      <protection/>
    </xf>
    <xf numFmtId="0" fontId="0" fillId="0" borderId="0" xfId="59" applyFill="1">
      <alignment/>
      <protection/>
    </xf>
    <xf numFmtId="0" fontId="15" fillId="0" borderId="0" xfId="54" applyFont="1" applyFill="1">
      <alignment/>
      <protection/>
    </xf>
    <xf numFmtId="0" fontId="16" fillId="0" borderId="0" xfId="0" applyFont="1" applyFill="1" applyBorder="1" applyAlignment="1">
      <alignment horizontal="right"/>
    </xf>
    <xf numFmtId="172" fontId="0" fillId="0" borderId="0" xfId="53" applyNumberFormat="1" applyFill="1">
      <alignment/>
      <protection/>
    </xf>
    <xf numFmtId="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0" fillId="0" borderId="0" xfId="60" applyFill="1">
      <alignment wrapText="1"/>
      <protection/>
    </xf>
    <xf numFmtId="172" fontId="0" fillId="0" borderId="0" xfId="56" applyNumberFormat="1" applyFill="1">
      <alignment/>
      <protection/>
    </xf>
    <xf numFmtId="172" fontId="0" fillId="0" borderId="0" xfId="58" applyNumberFormat="1" applyFill="1">
      <alignment/>
      <protection/>
    </xf>
    <xf numFmtId="0" fontId="17" fillId="0" borderId="0" xfId="0" applyFont="1" applyFill="1" applyBorder="1" applyAlignment="1">
      <alignment vertical="top"/>
    </xf>
    <xf numFmtId="17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 wrapText="1"/>
    </xf>
    <xf numFmtId="170" fontId="0" fillId="0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Border="1" applyAlignment="1">
      <alignment wrapText="1"/>
    </xf>
    <xf numFmtId="170" fontId="0" fillId="0" borderId="0" xfId="0" applyNumberFormat="1" applyFont="1" applyFill="1" applyBorder="1" applyAlignment="1">
      <alignment horizontal="center" vertical="center"/>
    </xf>
    <xf numFmtId="171" fontId="0" fillId="0" borderId="0" xfId="53" applyFill="1">
      <alignment/>
      <protection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16" fillId="0" borderId="0" xfId="0" applyNumberFormat="1" applyFont="1" applyFill="1" applyBorder="1" applyAlignment="1">
      <alignment/>
    </xf>
    <xf numFmtId="171" fontId="0" fillId="0" borderId="0" xfId="56" applyFill="1">
      <alignment/>
      <protection/>
    </xf>
    <xf numFmtId="171" fontId="0" fillId="0" borderId="0" xfId="58" applyFill="1">
      <alignment/>
      <protection/>
    </xf>
    <xf numFmtId="0" fontId="1" fillId="0" borderId="0" xfId="63" applyFill="1">
      <alignment vertical="center" wrapText="1"/>
      <protection/>
    </xf>
    <xf numFmtId="172" fontId="0" fillId="0" borderId="10" xfId="97" applyNumberFormat="1" applyFill="1" applyBorder="1">
      <alignment vertical="center"/>
      <protection/>
    </xf>
    <xf numFmtId="172" fontId="0" fillId="0" borderId="10" xfId="99" applyNumberFormat="1" applyFill="1" applyBorder="1">
      <alignment vertical="center"/>
      <protection/>
    </xf>
    <xf numFmtId="0" fontId="0" fillId="0" borderId="0" xfId="61" applyFill="1">
      <alignment/>
      <protection/>
    </xf>
    <xf numFmtId="171" fontId="0" fillId="0" borderId="12" xfId="98" applyFill="1" applyBorder="1">
      <alignment horizontal="right" vertical="center"/>
      <protection/>
    </xf>
    <xf numFmtId="171" fontId="0" fillId="0" borderId="12" xfId="100" applyFill="1" applyBorder="1">
      <alignment vertical="center"/>
      <protection/>
    </xf>
    <xf numFmtId="0" fontId="17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0" fontId="1" fillId="0" borderId="0" xfId="62" applyFill="1">
      <alignment vertical="center" wrapText="1"/>
      <protection/>
    </xf>
    <xf numFmtId="172" fontId="0" fillId="0" borderId="11" xfId="103" applyNumberFormat="1" applyFill="1" applyBorder="1">
      <alignment vertical="center"/>
      <protection/>
    </xf>
    <xf numFmtId="172" fontId="0" fillId="0" borderId="11" xfId="106" applyNumberFormat="1" applyFill="1" applyBorder="1">
      <alignment vertical="center"/>
      <protection/>
    </xf>
    <xf numFmtId="171" fontId="0" fillId="0" borderId="13" xfId="105" applyFill="1" applyBorder="1">
      <alignment vertical="center"/>
      <protection/>
    </xf>
    <xf numFmtId="171" fontId="0" fillId="0" borderId="13" xfId="108" applyFill="1" applyBorder="1">
      <alignment vertical="center"/>
      <protection/>
    </xf>
    <xf numFmtId="0" fontId="1" fillId="0" borderId="0" xfId="0" applyFont="1" applyFill="1" applyBorder="1" applyAlignment="1">
      <alignment vertical="top"/>
    </xf>
    <xf numFmtId="2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Alignment="1">
      <alignment horizontal="right"/>
    </xf>
    <xf numFmtId="0" fontId="17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 wrapText="1"/>
    </xf>
    <xf numFmtId="171" fontId="0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18" fillId="0" borderId="0" xfId="111" applyFont="1" applyFill="1">
      <alignment horizontal="left" vertical="center" wrapText="1"/>
      <protection/>
    </xf>
    <xf numFmtId="172" fontId="1" fillId="0" borderId="11" xfId="104" applyNumberFormat="1" applyFill="1" applyBorder="1">
      <alignment vertical="center"/>
      <protection/>
    </xf>
    <xf numFmtId="172" fontId="1" fillId="0" borderId="11" xfId="107" applyNumberFormat="1" applyFill="1" applyBorder="1">
      <alignment vertical="center"/>
      <protection/>
    </xf>
    <xf numFmtId="0" fontId="19" fillId="0" borderId="0" xfId="55" applyFont="1" applyFill="1">
      <alignment/>
      <protection/>
    </xf>
    <xf numFmtId="0" fontId="20" fillId="0" borderId="0" xfId="0" applyFont="1" applyFill="1" applyBorder="1" applyAlignment="1">
      <alignment horizontal="right"/>
    </xf>
    <xf numFmtId="174" fontId="20" fillId="0" borderId="0" xfId="0" applyNumberFormat="1" applyFont="1" applyFill="1" applyBorder="1" applyAlignment="1">
      <alignment/>
    </xf>
    <xf numFmtId="171" fontId="1" fillId="0" borderId="11" xfId="104" applyFill="1" applyBorder="1">
      <alignment vertical="center"/>
      <protection/>
    </xf>
    <xf numFmtId="171" fontId="1" fillId="0" borderId="11" xfId="107" applyFill="1" applyBorder="1">
      <alignment vertical="center"/>
      <protection/>
    </xf>
    <xf numFmtId="0" fontId="20" fillId="0" borderId="0" xfId="112" applyFont="1" applyFill="1">
      <alignment horizontal="left" vertical="center"/>
      <protection/>
    </xf>
    <xf numFmtId="174" fontId="20" fillId="0" borderId="0" xfId="113" applyFont="1" applyFill="1">
      <alignment vertical="center"/>
      <protection/>
    </xf>
    <xf numFmtId="175" fontId="20" fillId="0" borderId="0" xfId="113" applyNumberFormat="1" applyFont="1" applyFill="1">
      <alignment vertical="center"/>
      <protection/>
    </xf>
    <xf numFmtId="0" fontId="21" fillId="0" borderId="0" xfId="0" applyFont="1" applyFill="1" applyBorder="1" applyAlignment="1">
      <alignment horizontal="centerContinuous"/>
    </xf>
    <xf numFmtId="0" fontId="0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0" fontId="0" fillId="0" borderId="0" xfId="0" applyNumberFormat="1" applyFont="1" applyFill="1" applyBorder="1" applyAlignment="1">
      <alignment horizontal="centerContinuous"/>
    </xf>
    <xf numFmtId="4" fontId="0" fillId="0" borderId="0" xfId="0" applyNumberFormat="1" applyFont="1" applyFill="1" applyBorder="1" applyAlignment="1">
      <alignment horizontal="centerContinuous"/>
    </xf>
    <xf numFmtId="0" fontId="0" fillId="0" borderId="0" xfId="0" applyNumberFormat="1" applyFont="1" applyFill="1" applyBorder="1" applyAlignment="1">
      <alignment/>
    </xf>
    <xf numFmtId="0" fontId="2" fillId="0" borderId="0" xfId="66" applyFill="1">
      <alignment horizontal="centerContinuous" vertical="center" wrapText="1"/>
      <protection/>
    </xf>
    <xf numFmtId="0" fontId="0" fillId="0" borderId="0" xfId="43" applyFill="1">
      <alignment/>
      <protection/>
    </xf>
    <xf numFmtId="0" fontId="2" fillId="0" borderId="0" xfId="66" applyFont="1" applyFill="1">
      <alignment horizontal="centerContinuous" vertical="center" wrapText="1"/>
      <protection/>
    </xf>
    <xf numFmtId="0" fontId="22" fillId="0" borderId="0" xfId="87" applyFont="1" applyFill="1">
      <alignment horizontal="centerContinuous" vertical="center"/>
      <protection/>
    </xf>
    <xf numFmtId="0" fontId="10" fillId="0" borderId="0" xfId="0" applyNumberFormat="1" applyFont="1" applyFill="1" applyBorder="1" applyAlignment="1">
      <alignment horizontal="centerContinuous"/>
    </xf>
    <xf numFmtId="173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23" fillId="0" borderId="0" xfId="82" applyFont="1" applyFill="1">
      <alignment horizontal="right"/>
      <protection/>
    </xf>
    <xf numFmtId="0" fontId="16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87" applyFont="1" applyFill="1">
      <alignment horizontal="centerContinuous" vertical="center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BN Heading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ar1" xfId="41"/>
    <cellStyle name="Bar2" xfId="42"/>
    <cellStyle name="Blank Footer" xfId="43"/>
    <cellStyle name="Blank Header" xfId="44"/>
    <cellStyle name="Blank Header Last" xfId="45"/>
    <cellStyle name="Calculation" xfId="46"/>
    <cellStyle name="Check Cell" xfId="47"/>
    <cellStyle name="Comma" xfId="48"/>
    <cellStyle name="Comma [0]" xfId="49"/>
    <cellStyle name="Control Column" xfId="50"/>
    <cellStyle name="Currency" xfId="51"/>
    <cellStyle name="Currency [0]" xfId="52"/>
    <cellStyle name="Custom" xfId="53"/>
    <cellStyle name="Design Comment" xfId="54"/>
    <cellStyle name="Design Comment Bold" xfId="55"/>
    <cellStyle name="Details Col 1 2" xfId="56"/>
    <cellStyle name="Details Col 1 Blank" xfId="57"/>
    <cellStyle name="Details Col 2 2" xfId="58"/>
    <cellStyle name="Details Col 2 Blank" xfId="59"/>
    <cellStyle name="Details Text" xfId="60"/>
    <cellStyle name="Details Text Blank" xfId="61"/>
    <cellStyle name="Details Text Bold" xfId="62"/>
    <cellStyle name="Details Text Sub Bold" xfId="63"/>
    <cellStyle name="Draft Text" xfId="64"/>
    <cellStyle name="Explanatory Text" xfId="65"/>
    <cellStyle name="Footer Notes" xfId="66"/>
    <cellStyle name="Format Column" xfId="67"/>
    <cellStyle name="Good" xfId="68"/>
    <cellStyle name="Heading 1" xfId="69"/>
    <cellStyle name="Heading 2" xfId="70"/>
    <cellStyle name="Heading 3" xfId="71"/>
    <cellStyle name="Heading 4" xfId="72"/>
    <cellStyle name="Heading Col CYTD" xfId="73"/>
    <cellStyle name="Heading Col CYTD $" xfId="74"/>
    <cellStyle name="Heading Col YTD" xfId="75"/>
    <cellStyle name="Heading Col YTD $" xfId="76"/>
    <cellStyle name="Heading Note" xfId="77"/>
    <cellStyle name="Input" xfId="78"/>
    <cellStyle name="Linked Cell" xfId="79"/>
    <cellStyle name="Neutral" xfId="80"/>
    <cellStyle name="Note" xfId="81"/>
    <cellStyle name="Note Gen" xfId="82"/>
    <cellStyle name="Note Number Col 2" xfId="83"/>
    <cellStyle name="One Yr Blank" xfId="84"/>
    <cellStyle name="Organisation Heading" xfId="85"/>
    <cellStyle name="Output" xfId="86"/>
    <cellStyle name="Page Number" xfId="87"/>
    <cellStyle name="Percent" xfId="88"/>
    <cellStyle name="Report Heading1" xfId="89"/>
    <cellStyle name="Report Heading2" xfId="90"/>
    <cellStyle name="Report Heading3" xfId="91"/>
    <cellStyle name="Report Heading4" xfId="92"/>
    <cellStyle name="Report Title" xfId="93"/>
    <cellStyle name="Report Title Date" xfId="94"/>
    <cellStyle name="Section Heading" xfId="95"/>
    <cellStyle name="Spacer" xfId="96"/>
    <cellStyle name="Sub Total Col 1" xfId="97"/>
    <cellStyle name="Sub Total Col 1 OS" xfId="98"/>
    <cellStyle name="Sub Total Col 2" xfId="99"/>
    <cellStyle name="Sub Total Col 2 OS" xfId="100"/>
    <cellStyle name="Title" xfId="101"/>
    <cellStyle name="Total" xfId="102"/>
    <cellStyle name="Total Col 1" xfId="103"/>
    <cellStyle name="Total Col 1 Bold" xfId="104"/>
    <cellStyle name="Total Col 1 Over" xfId="105"/>
    <cellStyle name="Total Col 2" xfId="106"/>
    <cellStyle name="Total Col 2 Bold" xfId="107"/>
    <cellStyle name="Total Col 2 Over" xfId="108"/>
    <cellStyle name="Version" xfId="109"/>
    <cellStyle name="Warning Text" xfId="110"/>
    <cellStyle name="Warnings" xfId="111"/>
    <cellStyle name="Warnings 2 2" xfId="112"/>
    <cellStyle name="Warnings Columns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!!Favourites\!Sports%20ALIVE!\CDO%20Program\CDO%20Forms%20&amp;%20Templates\finance\Copy%20of%20Association%20Example%20-%20Financial%20State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CoverPg.xlsX"/>
      <sheetName val="2.Index.xlsX"/>
      <sheetName val="3.IAAuditRep.xlsX"/>
      <sheetName val="4.ManInc&amp;Exp.xlsX"/>
      <sheetName val="5.Balance Sheet.xlsX"/>
      <sheetName val="6.Changes in Equity IA P.xlsX"/>
      <sheetName val="7.NOTES"/>
      <sheetName val="6.NOTES"/>
      <sheetName val="7.IADeclar.xlsX"/>
    </sheetNames>
    <sheetDataSet>
      <sheetData sheetId="5">
        <row r="277">
          <cell r="AU277">
            <v>762365.11</v>
          </cell>
        </row>
      </sheetData>
      <sheetData sheetId="7">
        <row r="1662">
          <cell r="H1662">
            <v>346033.42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16.28125" style="3" customWidth="1"/>
    <col min="2" max="2" width="27.28125" style="0" customWidth="1"/>
    <col min="3" max="3" width="14.57421875" style="0" customWidth="1"/>
    <col min="4" max="4" width="1.57421875" style="0" customWidth="1"/>
    <col min="5" max="5" width="16.00390625" style="9" customWidth="1"/>
  </cols>
  <sheetData>
    <row r="1" spans="2:5" ht="23.25" customHeight="1">
      <c r="B1" s="138"/>
      <c r="C1" s="143" t="s">
        <v>227</v>
      </c>
      <c r="D1" s="143"/>
      <c r="E1" s="143"/>
    </row>
    <row r="2" spans="1:5" ht="21" customHeight="1">
      <c r="A2" s="142" t="s">
        <v>224</v>
      </c>
      <c r="B2" s="142"/>
      <c r="C2" s="142"/>
      <c r="D2" s="142"/>
      <c r="E2" s="142"/>
    </row>
    <row r="3" spans="1:5" ht="3.75" customHeight="1">
      <c r="A3" s="137"/>
      <c r="B3" s="137"/>
      <c r="C3" s="137"/>
      <c r="D3" s="137"/>
      <c r="E3" s="137"/>
    </row>
    <row r="4" spans="1:4" ht="15.75">
      <c r="A4" s="5" t="s">
        <v>0</v>
      </c>
      <c r="B4" s="6"/>
      <c r="C4" s="6"/>
      <c r="D4" s="6"/>
    </row>
    <row r="5" spans="1:4" ht="15.75">
      <c r="A5" s="5" t="s">
        <v>225</v>
      </c>
      <c r="B5" s="6"/>
      <c r="C5" s="6"/>
      <c r="D5" s="6"/>
    </row>
    <row r="6" spans="1:4" ht="6.75" customHeight="1">
      <c r="A6" s="7"/>
      <c r="B6" s="8"/>
      <c r="C6" s="8"/>
      <c r="D6" s="8"/>
    </row>
    <row r="7" spans="1:5" ht="15.75">
      <c r="A7" s="5" t="s">
        <v>1</v>
      </c>
      <c r="B7" s="6"/>
      <c r="C7" s="6" t="s">
        <v>4</v>
      </c>
      <c r="D7" s="8"/>
      <c r="E7" s="10" t="s">
        <v>41</v>
      </c>
    </row>
    <row r="8" spans="1:5" ht="15.75" hidden="1">
      <c r="A8" s="5" t="s">
        <v>2</v>
      </c>
      <c r="B8" s="6"/>
      <c r="C8" s="6" t="s">
        <v>2</v>
      </c>
      <c r="D8" s="8"/>
      <c r="E8" s="6" t="s">
        <v>2</v>
      </c>
    </row>
    <row r="9" spans="1:4" ht="15.75">
      <c r="A9" s="5"/>
      <c r="B9" s="6" t="s">
        <v>3</v>
      </c>
      <c r="C9" s="6"/>
      <c r="D9" s="8"/>
    </row>
    <row r="10" spans="1:4" ht="3" customHeight="1">
      <c r="A10" s="5"/>
      <c r="B10" s="6"/>
      <c r="C10" s="6"/>
      <c r="D10" s="8"/>
    </row>
    <row r="11" spans="1:5" ht="15">
      <c r="A11" s="11">
        <v>9000</v>
      </c>
      <c r="B11" s="8" t="s">
        <v>5</v>
      </c>
      <c r="C11" s="12">
        <v>22000</v>
      </c>
      <c r="D11" s="8"/>
      <c r="E11" s="13">
        <f>C11-A11</f>
        <v>13000</v>
      </c>
    </row>
    <row r="12" spans="1:5" ht="15">
      <c r="A12" s="11">
        <v>5000</v>
      </c>
      <c r="B12" s="8" t="s">
        <v>6</v>
      </c>
      <c r="C12" s="12">
        <v>16000</v>
      </c>
      <c r="D12" s="8"/>
      <c r="E12" s="13">
        <f aca="true" t="shared" si="0" ref="E12:E44">C12-A12</f>
        <v>11000</v>
      </c>
    </row>
    <row r="13" spans="1:8" ht="15">
      <c r="A13" s="11">
        <v>80152</v>
      </c>
      <c r="B13" s="8" t="s">
        <v>7</v>
      </c>
      <c r="C13" s="12">
        <v>100001.25</v>
      </c>
      <c r="D13" s="8"/>
      <c r="E13" s="13">
        <f t="shared" si="0"/>
        <v>19849.25</v>
      </c>
      <c r="H13" s="139"/>
    </row>
    <row r="14" spans="1:5" ht="15">
      <c r="A14" s="11">
        <v>1515.35</v>
      </c>
      <c r="B14" s="8" t="s">
        <v>8</v>
      </c>
      <c r="C14" s="12">
        <v>2251.6</v>
      </c>
      <c r="D14" s="8"/>
      <c r="E14" s="13">
        <f t="shared" si="0"/>
        <v>736.25</v>
      </c>
    </row>
    <row r="15" spans="1:5" ht="15">
      <c r="A15" s="11">
        <v>315.35</v>
      </c>
      <c r="B15" s="8" t="s">
        <v>9</v>
      </c>
      <c r="C15" s="12">
        <v>0</v>
      </c>
      <c r="D15" s="8"/>
      <c r="E15" s="13">
        <v>0</v>
      </c>
    </row>
    <row r="16" spans="1:5" ht="15">
      <c r="A16" s="11">
        <v>42242.35</v>
      </c>
      <c r="B16" s="8" t="s">
        <v>40</v>
      </c>
      <c r="C16" s="12">
        <v>50468</v>
      </c>
      <c r="D16" s="8"/>
      <c r="E16" s="13">
        <f t="shared" si="0"/>
        <v>8225.650000000001</v>
      </c>
    </row>
    <row r="17" spans="1:5" ht="15">
      <c r="A17" s="11">
        <v>2125</v>
      </c>
      <c r="B17" s="8" t="s">
        <v>10</v>
      </c>
      <c r="C17" s="12">
        <v>1505.65</v>
      </c>
      <c r="D17" s="8"/>
      <c r="E17" s="13">
        <f t="shared" si="0"/>
        <v>-619.3499999999999</v>
      </c>
    </row>
    <row r="18" spans="1:5" ht="15">
      <c r="A18" s="11"/>
      <c r="B18" s="8" t="s">
        <v>11</v>
      </c>
      <c r="C18" s="12">
        <v>4136.57</v>
      </c>
      <c r="D18" s="8"/>
      <c r="E18" s="13">
        <f t="shared" si="0"/>
        <v>4136.57</v>
      </c>
    </row>
    <row r="19" spans="1:5" ht="15">
      <c r="A19" s="11">
        <v>4152.25</v>
      </c>
      <c r="B19" s="8" t="s">
        <v>12</v>
      </c>
      <c r="C19" s="12">
        <v>5168.5</v>
      </c>
      <c r="D19" s="8"/>
      <c r="E19" s="13">
        <f t="shared" si="0"/>
        <v>1016.25</v>
      </c>
    </row>
    <row r="20" spans="1:5" ht="15">
      <c r="A20" s="11"/>
      <c r="B20" s="8" t="s">
        <v>13</v>
      </c>
      <c r="C20" s="12">
        <v>2500</v>
      </c>
      <c r="D20" s="8"/>
      <c r="E20" s="13">
        <f t="shared" si="0"/>
        <v>2500</v>
      </c>
    </row>
    <row r="21" spans="1:5" s="1" customFormat="1" ht="15.75">
      <c r="A21" s="14">
        <f>SUM(A11:A20)</f>
        <v>144502.30000000002</v>
      </c>
      <c r="B21" s="6" t="s">
        <v>14</v>
      </c>
      <c r="C21" s="15">
        <f>SUM(C11:C20)</f>
        <v>204031.57</v>
      </c>
      <c r="D21" s="6"/>
      <c r="E21" s="16">
        <f>C21-A21</f>
        <v>59529.26999999999</v>
      </c>
    </row>
    <row r="22" spans="1:5" ht="4.5" customHeight="1">
      <c r="A22" s="11"/>
      <c r="B22" s="8"/>
      <c r="C22" s="12"/>
      <c r="D22" s="8"/>
      <c r="E22" s="13"/>
    </row>
    <row r="23" spans="1:5" ht="15.75">
      <c r="A23" s="11"/>
      <c r="B23" s="6" t="s">
        <v>15</v>
      </c>
      <c r="C23" s="12"/>
      <c r="D23" s="8"/>
      <c r="E23" s="13"/>
    </row>
    <row r="24" spans="1:5" ht="3" customHeight="1">
      <c r="A24" s="11"/>
      <c r="B24" s="8"/>
      <c r="C24" s="12"/>
      <c r="D24" s="8"/>
      <c r="E24" s="13"/>
    </row>
    <row r="25" spans="1:5" ht="15">
      <c r="A25" s="11">
        <v>32589.7</v>
      </c>
      <c r="B25" s="8" t="s">
        <v>16</v>
      </c>
      <c r="C25" s="12">
        <v>38124.56</v>
      </c>
      <c r="D25" s="8"/>
      <c r="E25" s="13">
        <f t="shared" si="0"/>
        <v>5534.859999999997</v>
      </c>
    </row>
    <row r="26" spans="1:5" ht="15">
      <c r="A26" s="11">
        <v>18567.35</v>
      </c>
      <c r="B26" s="8" t="s">
        <v>17</v>
      </c>
      <c r="C26" s="12">
        <v>22154.35</v>
      </c>
      <c r="D26" s="8"/>
      <c r="E26" s="13">
        <f t="shared" si="0"/>
        <v>3587</v>
      </c>
    </row>
    <row r="27" spans="1:5" ht="15">
      <c r="A27" s="11">
        <v>15486.35</v>
      </c>
      <c r="B27" s="8" t="s">
        <v>18</v>
      </c>
      <c r="C27" s="12">
        <v>27259.86</v>
      </c>
      <c r="D27" s="8"/>
      <c r="E27" s="13">
        <f t="shared" si="0"/>
        <v>11773.51</v>
      </c>
    </row>
    <row r="28" spans="1:5" ht="15">
      <c r="A28" s="11">
        <v>5874.12</v>
      </c>
      <c r="B28" s="8" t="s">
        <v>19</v>
      </c>
      <c r="C28" s="12">
        <v>6145.38</v>
      </c>
      <c r="D28" s="8"/>
      <c r="E28" s="13">
        <f t="shared" si="0"/>
        <v>271.2600000000002</v>
      </c>
    </row>
    <row r="29" spans="1:5" ht="15">
      <c r="A29" s="11">
        <v>5236.25</v>
      </c>
      <c r="B29" s="8" t="s">
        <v>20</v>
      </c>
      <c r="C29" s="12">
        <v>1258.26</v>
      </c>
      <c r="D29" s="8"/>
      <c r="E29" s="13">
        <f t="shared" si="0"/>
        <v>-3977.99</v>
      </c>
    </row>
    <row r="30" spans="1:5" ht="15">
      <c r="A30" s="11">
        <v>15687.25</v>
      </c>
      <c r="B30" s="8" t="s">
        <v>21</v>
      </c>
      <c r="C30" s="12">
        <v>18254.79</v>
      </c>
      <c r="D30" s="8"/>
      <c r="E30" s="13">
        <f t="shared" si="0"/>
        <v>2567.540000000001</v>
      </c>
    </row>
    <row r="31" spans="1:5" ht="15">
      <c r="A31" s="11">
        <v>11569.85</v>
      </c>
      <c r="B31" s="8" t="s">
        <v>22</v>
      </c>
      <c r="C31" s="12">
        <v>9523.68</v>
      </c>
      <c r="D31" s="8"/>
      <c r="E31" s="13">
        <f t="shared" si="0"/>
        <v>-2046.17</v>
      </c>
    </row>
    <row r="32" spans="1:5" ht="15">
      <c r="A32" s="11">
        <v>12156.98</v>
      </c>
      <c r="B32" s="8" t="s">
        <v>23</v>
      </c>
      <c r="C32" s="12">
        <v>13257.42</v>
      </c>
      <c r="D32" s="8"/>
      <c r="E32" s="13">
        <f t="shared" si="0"/>
        <v>1100.4400000000005</v>
      </c>
    </row>
    <row r="33" spans="1:5" ht="15">
      <c r="A33" s="11">
        <v>3698.74</v>
      </c>
      <c r="B33" s="8" t="s">
        <v>24</v>
      </c>
      <c r="C33" s="12">
        <v>2894.65</v>
      </c>
      <c r="D33" s="8"/>
      <c r="E33" s="13">
        <f t="shared" si="0"/>
        <v>-804.0899999999997</v>
      </c>
    </row>
    <row r="34" spans="1:5" ht="15">
      <c r="A34" s="11">
        <v>4985.62</v>
      </c>
      <c r="B34" s="8" t="s">
        <v>25</v>
      </c>
      <c r="C34" s="12">
        <v>5874.55</v>
      </c>
      <c r="D34" s="8"/>
      <c r="E34" s="13">
        <f t="shared" si="0"/>
        <v>888.9300000000003</v>
      </c>
    </row>
    <row r="35" spans="1:5" ht="15">
      <c r="A35" s="11">
        <v>3986.45</v>
      </c>
      <c r="B35" s="8" t="s">
        <v>26</v>
      </c>
      <c r="C35" s="12">
        <v>4326.89</v>
      </c>
      <c r="D35" s="8"/>
      <c r="E35" s="13">
        <f t="shared" si="0"/>
        <v>340.4400000000005</v>
      </c>
    </row>
    <row r="36" spans="1:5" ht="15">
      <c r="A36" s="11">
        <v>14526.96</v>
      </c>
      <c r="B36" s="8" t="s">
        <v>27</v>
      </c>
      <c r="C36" s="12">
        <v>9548.96</v>
      </c>
      <c r="D36" s="8"/>
      <c r="E36" s="13">
        <f t="shared" si="0"/>
        <v>-4978</v>
      </c>
    </row>
    <row r="37" spans="1:5" ht="15">
      <c r="A37" s="11">
        <v>1986.34</v>
      </c>
      <c r="B37" s="8" t="s">
        <v>28</v>
      </c>
      <c r="C37" s="12">
        <v>1458.76</v>
      </c>
      <c r="D37" s="8"/>
      <c r="E37" s="13">
        <f t="shared" si="0"/>
        <v>-527.5799999999999</v>
      </c>
    </row>
    <row r="38" spans="1:5" ht="15">
      <c r="A38" s="11">
        <v>11256.74</v>
      </c>
      <c r="B38" s="8" t="s">
        <v>29</v>
      </c>
      <c r="C38" s="12">
        <v>7586.5</v>
      </c>
      <c r="D38" s="8"/>
      <c r="E38" s="13">
        <f t="shared" si="0"/>
        <v>-3670.24</v>
      </c>
    </row>
    <row r="39" spans="1:5" ht="15">
      <c r="A39" s="11"/>
      <c r="B39" s="8" t="s">
        <v>30</v>
      </c>
      <c r="C39" s="12">
        <v>3897.25</v>
      </c>
      <c r="D39" s="8"/>
      <c r="E39" s="13">
        <f t="shared" si="0"/>
        <v>3897.25</v>
      </c>
    </row>
    <row r="40" spans="1:5" ht="15">
      <c r="A40" s="11"/>
      <c r="B40" s="8" t="s">
        <v>31</v>
      </c>
      <c r="C40" s="12">
        <v>1786.35</v>
      </c>
      <c r="D40" s="8"/>
      <c r="E40" s="13">
        <f t="shared" si="0"/>
        <v>1786.35</v>
      </c>
    </row>
    <row r="41" spans="1:5" ht="15">
      <c r="A41" s="11">
        <v>2758.69</v>
      </c>
      <c r="B41" s="8" t="s">
        <v>32</v>
      </c>
      <c r="C41" s="12">
        <v>4875.69</v>
      </c>
      <c r="D41" s="8"/>
      <c r="E41" s="13">
        <f t="shared" si="0"/>
        <v>2116.9999999999995</v>
      </c>
    </row>
    <row r="42" spans="1:5" ht="15">
      <c r="A42" s="11">
        <v>750</v>
      </c>
      <c r="B42" s="8" t="s">
        <v>33</v>
      </c>
      <c r="C42" s="12">
        <v>1000</v>
      </c>
      <c r="D42" s="8"/>
      <c r="E42" s="13">
        <f t="shared" si="0"/>
        <v>250</v>
      </c>
    </row>
    <row r="43" spans="1:5" ht="15">
      <c r="A43" s="11">
        <v>1268.39</v>
      </c>
      <c r="B43" s="8" t="s">
        <v>34</v>
      </c>
      <c r="C43" s="12">
        <v>1785.36</v>
      </c>
      <c r="D43" s="8"/>
      <c r="E43" s="13">
        <f t="shared" si="0"/>
        <v>516.9699999999998</v>
      </c>
    </row>
    <row r="44" spans="1:5" s="1" customFormat="1" ht="15.75">
      <c r="A44" s="14">
        <f>SUM(A25:A43)</f>
        <v>162385.78</v>
      </c>
      <c r="B44" s="6" t="s">
        <v>35</v>
      </c>
      <c r="C44" s="15">
        <f>SUM(C25:C43)</f>
        <v>181013.25999999998</v>
      </c>
      <c r="D44" s="6"/>
      <c r="E44" s="16">
        <f t="shared" si="0"/>
        <v>18627.47999999998</v>
      </c>
    </row>
    <row r="45" spans="1:5" ht="16.5" thickBot="1">
      <c r="A45" s="7"/>
      <c r="B45" s="6" t="s">
        <v>36</v>
      </c>
      <c r="C45" s="17">
        <f>C21-C44</f>
        <v>23018.310000000027</v>
      </c>
      <c r="D45" s="8"/>
      <c r="E45" s="18"/>
    </row>
    <row r="46" ht="5.25" customHeight="1" thickTop="1"/>
    <row r="47" spans="1:4" ht="12.75">
      <c r="A47" s="4" t="s">
        <v>37</v>
      </c>
      <c r="B47" s="2"/>
      <c r="C47" s="2"/>
      <c r="D47" s="2"/>
    </row>
    <row r="48" spans="1:4" ht="12.75">
      <c r="A48" s="4" t="s">
        <v>38</v>
      </c>
      <c r="B48" s="2"/>
      <c r="C48" s="2"/>
      <c r="D48" s="2"/>
    </row>
    <row r="49" spans="1:4" ht="12.75">
      <c r="A49" s="4" t="s">
        <v>39</v>
      </c>
      <c r="B49" s="2"/>
      <c r="C49" s="2"/>
      <c r="D49" s="2"/>
    </row>
    <row r="51" spans="1:5" ht="12.75">
      <c r="A51" s="141"/>
      <c r="B51" s="141"/>
      <c r="C51" s="141"/>
      <c r="D51" s="141"/>
      <c r="E51" s="141"/>
    </row>
  </sheetData>
  <sheetProtection/>
  <mergeCells count="3">
    <mergeCell ref="A51:E51"/>
    <mergeCell ref="A2:E2"/>
    <mergeCell ref="C1:E1"/>
  </mergeCells>
  <printOptions/>
  <pageMargins left="0.6299212598425197" right="0.2362204724409449" top="0.35433070866141736" bottom="0.15748031496062992" header="0" footer="0"/>
  <pageSetup horizontalDpi="409" verticalDpi="409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5"/>
  <sheetViews>
    <sheetView zoomScalePageLayoutView="0" workbookViewId="0" topLeftCell="C12">
      <selection activeCell="C315" sqref="C315"/>
    </sheetView>
  </sheetViews>
  <sheetFormatPr defaultColWidth="9.140625" defaultRowHeight="12.75"/>
  <cols>
    <col min="1" max="2" width="20.7109375" style="20" hidden="1" customWidth="1"/>
    <col min="3" max="3" width="48.7109375" style="20" customWidth="1"/>
    <col min="4" max="4" width="5.7109375" style="20" customWidth="1"/>
    <col min="5" max="5" width="1.7109375" style="20" customWidth="1"/>
    <col min="6" max="6" width="14.28125" style="20" hidden="1" customWidth="1"/>
    <col min="7" max="7" width="13.28125" style="20" customWidth="1"/>
    <col min="8" max="8" width="1.7109375" style="20" customWidth="1"/>
    <col min="9" max="9" width="13.28125" style="20" customWidth="1"/>
    <col min="10" max="16" width="0" style="20" hidden="1" customWidth="1"/>
    <col min="17" max="16384" width="9.140625" style="20" customWidth="1"/>
  </cols>
  <sheetData>
    <row r="1" spans="1:16" s="21" customFormat="1" ht="12.75" hidden="1">
      <c r="A1" s="19"/>
      <c r="B1" s="20"/>
      <c r="D1" s="22"/>
      <c r="E1" s="22"/>
      <c r="F1" s="23" t="s">
        <v>74</v>
      </c>
      <c r="G1" s="23"/>
      <c r="H1" s="23" t="s">
        <v>74</v>
      </c>
      <c r="I1" s="23" t="s">
        <v>74</v>
      </c>
      <c r="J1" s="21" t="s">
        <v>74</v>
      </c>
      <c r="K1" s="21" t="s">
        <v>74</v>
      </c>
      <c r="L1" s="21" t="s">
        <v>74</v>
      </c>
      <c r="M1" s="21" t="s">
        <v>74</v>
      </c>
      <c r="N1" s="21" t="s">
        <v>74</v>
      </c>
      <c r="O1" s="21" t="s">
        <v>74</v>
      </c>
      <c r="P1" s="21" t="s">
        <v>74</v>
      </c>
    </row>
    <row r="2" spans="1:9" s="21" customFormat="1" ht="18" customHeight="1" hidden="1">
      <c r="A2" s="24" t="s">
        <v>75</v>
      </c>
      <c r="B2" s="25" t="s">
        <v>76</v>
      </c>
      <c r="C2" s="26" t="s">
        <v>77</v>
      </c>
      <c r="D2" s="27" t="s">
        <v>46</v>
      </c>
      <c r="E2" s="28"/>
      <c r="F2" s="29"/>
      <c r="G2" s="30"/>
      <c r="H2" s="28"/>
      <c r="I2" s="30"/>
    </row>
    <row r="3" spans="1:9" ht="12.75" customHeight="1" hidden="1">
      <c r="A3" s="24"/>
      <c r="B3" s="25" t="s">
        <v>76</v>
      </c>
      <c r="C3" s="31" t="s">
        <v>78</v>
      </c>
      <c r="D3" s="32" t="s">
        <v>78</v>
      </c>
      <c r="E3" s="31"/>
      <c r="F3" s="31"/>
      <c r="G3" s="31"/>
      <c r="H3" s="31"/>
      <c r="I3" s="31"/>
    </row>
    <row r="4" spans="1:9" ht="12.75" customHeight="1">
      <c r="A4" s="24"/>
      <c r="B4" s="25"/>
      <c r="C4" s="31"/>
      <c r="D4" s="32"/>
      <c r="E4" s="31"/>
      <c r="F4" s="31"/>
      <c r="G4" s="31"/>
      <c r="H4" s="31"/>
      <c r="I4" s="31"/>
    </row>
    <row r="5" spans="1:9" ht="21" customHeight="1">
      <c r="A5" s="142" t="s">
        <v>224</v>
      </c>
      <c r="B5" s="142"/>
      <c r="C5" s="142"/>
      <c r="D5" s="142"/>
      <c r="E5" s="142"/>
      <c r="F5" s="142"/>
      <c r="G5" s="142"/>
      <c r="H5" s="142"/>
      <c r="I5" s="142"/>
    </row>
    <row r="6" spans="1:9" s="21" customFormat="1" ht="36" customHeight="1">
      <c r="A6" s="24"/>
      <c r="B6" s="25" t="s">
        <v>80</v>
      </c>
      <c r="C6" s="33" t="s">
        <v>43</v>
      </c>
      <c r="D6" s="34"/>
      <c r="E6" s="34"/>
      <c r="F6" s="34"/>
      <c r="G6" s="34"/>
      <c r="H6" s="34"/>
      <c r="I6" s="34"/>
    </row>
    <row r="7" spans="1:9" s="21" customFormat="1" ht="15.75" customHeight="1" hidden="1">
      <c r="A7" s="24"/>
      <c r="B7" s="25" t="s">
        <v>80</v>
      </c>
      <c r="C7" s="35" t="s">
        <v>81</v>
      </c>
      <c r="D7" s="35"/>
      <c r="E7" s="35"/>
      <c r="F7" s="35"/>
      <c r="G7" s="35"/>
      <c r="H7" s="35"/>
      <c r="I7" s="35"/>
    </row>
    <row r="8" spans="1:9" s="21" customFormat="1" ht="15.75" customHeight="1" hidden="1">
      <c r="A8" s="24"/>
      <c r="B8" s="25" t="s">
        <v>80</v>
      </c>
      <c r="C8" s="36" t="s">
        <v>81</v>
      </c>
      <c r="D8" s="36"/>
      <c r="E8" s="36"/>
      <c r="F8" s="36"/>
      <c r="G8" s="36"/>
      <c r="H8" s="36"/>
      <c r="I8" s="36"/>
    </row>
    <row r="9" spans="1:9" s="21" customFormat="1" ht="15.75" customHeight="1" hidden="1">
      <c r="A9" s="24"/>
      <c r="B9" s="25" t="s">
        <v>80</v>
      </c>
      <c r="C9" s="37" t="s">
        <v>81</v>
      </c>
      <c r="D9" s="37"/>
      <c r="E9" s="37"/>
      <c r="F9" s="37"/>
      <c r="G9" s="37"/>
      <c r="H9" s="37"/>
      <c r="I9" s="37"/>
    </row>
    <row r="10" spans="1:9" s="21" customFormat="1" ht="15.75" customHeight="1" hidden="1">
      <c r="A10" s="24"/>
      <c r="B10" s="25" t="s">
        <v>80</v>
      </c>
      <c r="C10" s="38" t="s">
        <v>81</v>
      </c>
      <c r="D10" s="38"/>
      <c r="E10" s="38"/>
      <c r="F10" s="38"/>
      <c r="G10" s="38"/>
      <c r="H10" s="38"/>
      <c r="I10" s="38"/>
    </row>
    <row r="11" spans="1:9" s="21" customFormat="1" ht="12.75" customHeight="1" hidden="1">
      <c r="A11" s="24"/>
      <c r="B11" s="25" t="s">
        <v>76</v>
      </c>
      <c r="C11" s="39" t="s">
        <v>82</v>
      </c>
      <c r="D11" s="40"/>
      <c r="E11" s="40"/>
      <c r="F11" s="40"/>
      <c r="G11" s="40"/>
      <c r="H11" s="40"/>
      <c r="I11" s="40"/>
    </row>
    <row r="12" spans="1:9" s="21" customFormat="1" ht="15.75">
      <c r="A12" s="24"/>
      <c r="B12" s="25" t="s">
        <v>80</v>
      </c>
      <c r="C12" s="41" t="s">
        <v>44</v>
      </c>
      <c r="D12" s="42"/>
      <c r="E12" s="42"/>
      <c r="F12" s="42"/>
      <c r="G12" s="42"/>
      <c r="H12" s="42"/>
      <c r="I12" s="42"/>
    </row>
    <row r="13" spans="1:9" s="21" customFormat="1" ht="6" customHeight="1">
      <c r="A13" s="24"/>
      <c r="B13" s="25" t="s">
        <v>79</v>
      </c>
      <c r="C13" s="43"/>
      <c r="D13" s="43"/>
      <c r="E13" s="43"/>
      <c r="F13" s="43"/>
      <c r="G13" s="43"/>
      <c r="H13" s="43"/>
      <c r="I13" s="43"/>
    </row>
    <row r="14" spans="1:9" s="21" customFormat="1" ht="7.5" customHeight="1">
      <c r="A14" s="24"/>
      <c r="B14" s="25" t="s">
        <v>79</v>
      </c>
      <c r="C14" s="44"/>
      <c r="D14" s="44"/>
      <c r="E14" s="44"/>
      <c r="F14" s="44"/>
      <c r="G14" s="44"/>
      <c r="H14" s="44"/>
      <c r="I14" s="44"/>
    </row>
    <row r="15" spans="1:9" s="21" customFormat="1" ht="15.75">
      <c r="A15" s="24"/>
      <c r="B15" s="25" t="s">
        <v>80</v>
      </c>
      <c r="C15" s="45" t="s">
        <v>45</v>
      </c>
      <c r="D15" s="46"/>
      <c r="E15" s="46"/>
      <c r="F15" s="46"/>
      <c r="G15" s="46"/>
      <c r="H15" s="46"/>
      <c r="I15" s="46"/>
    </row>
    <row r="16" spans="1:9" ht="7.5" customHeight="1">
      <c r="A16" s="24"/>
      <c r="B16" s="25" t="s">
        <v>79</v>
      </c>
      <c r="C16" s="44"/>
      <c r="D16" s="44"/>
      <c r="E16" s="44"/>
      <c r="F16" s="44"/>
      <c r="G16" s="44"/>
      <c r="H16" s="44"/>
      <c r="I16" s="44"/>
    </row>
    <row r="17" spans="1:9" ht="15.75">
      <c r="A17" s="24"/>
      <c r="B17" s="25" t="s">
        <v>80</v>
      </c>
      <c r="C17" s="47" t="s">
        <v>226</v>
      </c>
      <c r="D17" s="47"/>
      <c r="E17" s="47"/>
      <c r="F17" s="47"/>
      <c r="G17" s="47"/>
      <c r="H17" s="47"/>
      <c r="I17" s="47"/>
    </row>
    <row r="18" spans="1:9" ht="7.5" customHeight="1">
      <c r="A18" s="24"/>
      <c r="B18" s="25" t="s">
        <v>79</v>
      </c>
      <c r="C18" s="44"/>
      <c r="D18" s="44"/>
      <c r="E18" s="44"/>
      <c r="F18" s="44"/>
      <c r="G18" s="44"/>
      <c r="H18" s="44"/>
      <c r="I18" s="44"/>
    </row>
    <row r="19" spans="1:9" ht="12.75">
      <c r="A19" s="24"/>
      <c r="B19" s="25" t="s">
        <v>80</v>
      </c>
      <c r="C19" s="44"/>
      <c r="D19" s="48" t="s">
        <v>47</v>
      </c>
      <c r="E19" s="44"/>
      <c r="F19" s="44"/>
      <c r="G19" s="49">
        <v>2013</v>
      </c>
      <c r="H19" s="44"/>
      <c r="I19" s="50">
        <v>2014</v>
      </c>
    </row>
    <row r="20" spans="1:9" ht="12.75">
      <c r="A20" s="24"/>
      <c r="B20" s="25" t="s">
        <v>80</v>
      </c>
      <c r="C20" s="44"/>
      <c r="D20" s="44"/>
      <c r="E20" s="44"/>
      <c r="F20" s="44"/>
      <c r="G20" s="51" t="s">
        <v>2</v>
      </c>
      <c r="H20" s="44"/>
      <c r="I20" s="52" t="s">
        <v>2</v>
      </c>
    </row>
    <row r="21" spans="1:9" ht="4.5" customHeight="1">
      <c r="A21" s="24"/>
      <c r="B21" s="25" t="s">
        <v>79</v>
      </c>
      <c r="C21" s="53"/>
      <c r="D21" s="53"/>
      <c r="E21" s="53"/>
      <c r="F21" s="53"/>
      <c r="G21" s="53"/>
      <c r="H21" s="53"/>
      <c r="I21" s="53"/>
    </row>
    <row r="22" spans="1:9" ht="4.5" customHeight="1" hidden="1">
      <c r="A22" s="24"/>
      <c r="B22" s="25" t="s">
        <v>76</v>
      </c>
      <c r="C22" s="53"/>
      <c r="D22" s="53"/>
      <c r="E22" s="53"/>
      <c r="F22" s="53"/>
      <c r="G22" s="53"/>
      <c r="H22" s="53"/>
      <c r="I22" s="53"/>
    </row>
    <row r="23" spans="1:16" s="21" customFormat="1" ht="12.75" customHeight="1" hidden="1">
      <c r="A23" s="24"/>
      <c r="B23" s="25" t="s">
        <v>83</v>
      </c>
      <c r="C23" s="26"/>
      <c r="D23" s="27"/>
      <c r="E23" s="28"/>
      <c r="F23" s="29"/>
      <c r="G23" s="30"/>
      <c r="H23" s="28"/>
      <c r="I23" s="30"/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21" customFormat="1" ht="12.75" customHeight="1" hidden="1">
      <c r="A24" s="24"/>
      <c r="B24" s="25" t="s">
        <v>83</v>
      </c>
      <c r="C24" s="26"/>
      <c r="D24" s="27"/>
      <c r="E24" s="28"/>
      <c r="F24" s="29"/>
      <c r="G24" s="30"/>
      <c r="H24" s="28"/>
      <c r="I24" s="30"/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9" s="21" customFormat="1" ht="15.75" customHeight="1">
      <c r="A25" s="24"/>
      <c r="B25" s="25" t="s">
        <v>84</v>
      </c>
      <c r="C25" s="54" t="s">
        <v>48</v>
      </c>
      <c r="D25" s="55"/>
      <c r="E25" s="28"/>
      <c r="F25" s="29"/>
      <c r="G25" s="56"/>
      <c r="H25" s="28"/>
      <c r="I25" s="57"/>
    </row>
    <row r="26" spans="1:9" s="21" customFormat="1" ht="15.75" customHeight="1">
      <c r="A26" s="24"/>
      <c r="B26" s="25" t="s">
        <v>84</v>
      </c>
      <c r="C26" s="54" t="s">
        <v>49</v>
      </c>
      <c r="D26" s="55"/>
      <c r="E26" s="28"/>
      <c r="F26" s="29"/>
      <c r="G26" s="56"/>
      <c r="H26" s="28"/>
      <c r="I26" s="57"/>
    </row>
    <row r="27" spans="1:13" s="21" customFormat="1" ht="12.75" customHeight="1" hidden="1">
      <c r="A27" s="24" t="s">
        <v>85</v>
      </c>
      <c r="B27" s="25" t="s">
        <v>86</v>
      </c>
      <c r="C27" s="58" t="s">
        <v>87</v>
      </c>
      <c r="D27" s="59"/>
      <c r="E27" s="28"/>
      <c r="F27" s="29"/>
      <c r="G27" s="30"/>
      <c r="H27" s="28"/>
      <c r="I27" s="30"/>
      <c r="J27" s="60">
        <v>200</v>
      </c>
      <c r="K27" s="60">
        <v>200</v>
      </c>
      <c r="L27" s="61"/>
      <c r="M27" s="61"/>
    </row>
    <row r="28" spans="1:13" s="21" customFormat="1" ht="12.75" customHeight="1" hidden="1">
      <c r="A28" s="24" t="s">
        <v>88</v>
      </c>
      <c r="B28" s="25" t="s">
        <v>89</v>
      </c>
      <c r="C28" s="58" t="s">
        <v>90</v>
      </c>
      <c r="D28" s="20"/>
      <c r="E28" s="28"/>
      <c r="F28" s="29"/>
      <c r="G28" s="30"/>
      <c r="H28" s="28"/>
      <c r="I28" s="30"/>
      <c r="J28" s="61">
        <v>13952.04</v>
      </c>
      <c r="K28" s="61">
        <v>18107.75</v>
      </c>
      <c r="L28" s="60">
        <v>13952.04</v>
      </c>
      <c r="M28" s="60">
        <v>18107.75</v>
      </c>
    </row>
    <row r="29" spans="1:16" ht="12.75" hidden="1">
      <c r="A29" s="24" t="s">
        <v>88</v>
      </c>
      <c r="B29" s="25" t="s">
        <v>89</v>
      </c>
      <c r="C29" s="58" t="s">
        <v>90</v>
      </c>
      <c r="E29" s="28"/>
      <c r="F29" s="29"/>
      <c r="G29" s="30"/>
      <c r="H29" s="28"/>
      <c r="I29" s="30"/>
      <c r="J29" s="61">
        <v>335295.17</v>
      </c>
      <c r="K29" s="61">
        <v>349474.6</v>
      </c>
      <c r="L29" s="60">
        <v>335295.17</v>
      </c>
      <c r="M29" s="60">
        <v>349474.6</v>
      </c>
      <c r="N29" s="21"/>
      <c r="O29" s="21"/>
      <c r="P29" s="21"/>
    </row>
    <row r="30" spans="1:16" ht="12.75" hidden="1">
      <c r="A30" s="24" t="s">
        <v>88</v>
      </c>
      <c r="B30" s="25" t="s">
        <v>89</v>
      </c>
      <c r="C30" s="58" t="s">
        <v>90</v>
      </c>
      <c r="E30" s="28"/>
      <c r="F30" s="29"/>
      <c r="G30" s="30"/>
      <c r="H30" s="28"/>
      <c r="I30" s="30"/>
      <c r="J30" s="61">
        <v>17881.17</v>
      </c>
      <c r="K30" s="61">
        <v>17277.57</v>
      </c>
      <c r="L30" s="60">
        <v>17881.17</v>
      </c>
      <c r="M30" s="60">
        <v>17277.57</v>
      </c>
      <c r="N30" s="21"/>
      <c r="O30" s="21"/>
      <c r="P30" s="21"/>
    </row>
    <row r="31" spans="1:16" ht="12.75" hidden="1">
      <c r="A31" s="24" t="s">
        <v>88</v>
      </c>
      <c r="B31" s="25" t="s">
        <v>89</v>
      </c>
      <c r="C31" s="58" t="s">
        <v>90</v>
      </c>
      <c r="E31" s="28"/>
      <c r="F31" s="29"/>
      <c r="G31" s="30"/>
      <c r="H31" s="28"/>
      <c r="I31" s="30"/>
      <c r="J31" s="61">
        <v>2523.96</v>
      </c>
      <c r="K31" s="61">
        <v>2667.96</v>
      </c>
      <c r="L31" s="60">
        <v>2523.96</v>
      </c>
      <c r="M31" s="60">
        <v>2667.96</v>
      </c>
      <c r="N31" s="21"/>
      <c r="O31" s="21"/>
      <c r="P31" s="21"/>
    </row>
    <row r="32" spans="1:11" s="21" customFormat="1" ht="12.75" customHeight="1" hidden="1">
      <c r="A32" s="24"/>
      <c r="B32" s="25" t="s">
        <v>83</v>
      </c>
      <c r="C32" s="62"/>
      <c r="D32" s="59"/>
      <c r="E32" s="28"/>
      <c r="F32" s="29"/>
      <c r="G32" s="63"/>
      <c r="H32" s="28"/>
      <c r="I32" s="63"/>
      <c r="J32" s="61"/>
      <c r="K32" s="61"/>
    </row>
    <row r="33" spans="1:16" s="21" customFormat="1" ht="12.75">
      <c r="A33" s="24"/>
      <c r="B33" s="25" t="s">
        <v>91</v>
      </c>
      <c r="C33" s="64" t="s">
        <v>50</v>
      </c>
      <c r="D33" s="55">
        <v>10</v>
      </c>
      <c r="E33" s="28"/>
      <c r="F33" s="29"/>
      <c r="G33" s="65">
        <v>369852.33999999997</v>
      </c>
      <c r="H33" s="28"/>
      <c r="I33" s="66">
        <v>387727.88</v>
      </c>
      <c r="J33" s="20"/>
      <c r="K33" s="20"/>
      <c r="O33" s="21">
        <v>0</v>
      </c>
      <c r="P33" s="21">
        <v>0</v>
      </c>
    </row>
    <row r="34" spans="1:11" s="21" customFormat="1" ht="12.75" customHeight="1" hidden="1">
      <c r="A34" s="24" t="s">
        <v>92</v>
      </c>
      <c r="B34" s="25" t="s">
        <v>93</v>
      </c>
      <c r="C34" s="58" t="s">
        <v>94</v>
      </c>
      <c r="D34" s="22"/>
      <c r="E34" s="28"/>
      <c r="F34" s="29"/>
      <c r="H34" s="28"/>
      <c r="J34" s="60">
        <v>0</v>
      </c>
      <c r="K34" s="60">
        <v>10272.5</v>
      </c>
    </row>
    <row r="35" spans="1:11" s="21" customFormat="1" ht="12.75" customHeight="1" hidden="1">
      <c r="A35" s="24"/>
      <c r="B35" s="25" t="s">
        <v>83</v>
      </c>
      <c r="C35" s="67"/>
      <c r="D35" s="22"/>
      <c r="E35" s="28"/>
      <c r="F35" s="29"/>
      <c r="H35" s="28"/>
      <c r="J35" s="63"/>
      <c r="K35" s="68"/>
    </row>
    <row r="36" spans="1:11" s="21" customFormat="1" ht="12.75" customHeight="1" hidden="1">
      <c r="A36" s="24" t="s">
        <v>95</v>
      </c>
      <c r="B36" s="25" t="s">
        <v>93</v>
      </c>
      <c r="C36" s="58" t="s">
        <v>96</v>
      </c>
      <c r="D36" s="22"/>
      <c r="E36" s="28"/>
      <c r="F36" s="29"/>
      <c r="H36" s="28"/>
      <c r="J36" s="60">
        <v>0</v>
      </c>
      <c r="K36" s="60">
        <v>0</v>
      </c>
    </row>
    <row r="37" spans="1:14" s="21" customFormat="1" ht="12.75" customHeight="1" hidden="1">
      <c r="A37" s="24"/>
      <c r="B37" s="25" t="s">
        <v>83</v>
      </c>
      <c r="D37" s="69"/>
      <c r="E37" s="28"/>
      <c r="F37" s="29"/>
      <c r="H37" s="28"/>
      <c r="L37" s="63"/>
      <c r="M37" s="69"/>
      <c r="N37" s="63"/>
    </row>
    <row r="38" spans="1:11" s="21" customFormat="1" ht="12.75" customHeight="1" hidden="1">
      <c r="A38" s="24" t="s">
        <v>97</v>
      </c>
      <c r="B38" s="25" t="s">
        <v>86</v>
      </c>
      <c r="C38" s="58" t="s">
        <v>98</v>
      </c>
      <c r="D38" s="59"/>
      <c r="E38" s="28"/>
      <c r="F38" s="29"/>
      <c r="G38" s="30"/>
      <c r="H38" s="28"/>
      <c r="I38" s="30"/>
      <c r="J38" s="60">
        <v>170851.15</v>
      </c>
      <c r="K38" s="60">
        <v>154896.08</v>
      </c>
    </row>
    <row r="39" spans="1:11" s="21" customFormat="1" ht="12.75" customHeight="1" hidden="1">
      <c r="A39" s="24" t="s">
        <v>99</v>
      </c>
      <c r="B39" s="25" t="s">
        <v>93</v>
      </c>
      <c r="C39" s="58" t="s">
        <v>100</v>
      </c>
      <c r="D39" s="20"/>
      <c r="E39" s="28"/>
      <c r="F39" s="29"/>
      <c r="G39" s="30"/>
      <c r="H39" s="28"/>
      <c r="I39" s="30"/>
      <c r="J39" s="60">
        <v>0</v>
      </c>
      <c r="K39" s="60">
        <v>0</v>
      </c>
    </row>
    <row r="40" spans="1:11" s="21" customFormat="1" ht="12.75" customHeight="1" hidden="1">
      <c r="A40" s="24"/>
      <c r="B40" s="25" t="s">
        <v>83</v>
      </c>
      <c r="C40" s="62"/>
      <c r="D40" s="59"/>
      <c r="E40" s="28"/>
      <c r="F40" s="29"/>
      <c r="G40" s="63"/>
      <c r="H40" s="28"/>
      <c r="I40" s="63"/>
      <c r="J40" s="61"/>
      <c r="K40" s="61"/>
    </row>
    <row r="41" spans="1:14" s="21" customFormat="1" ht="12.75" customHeight="1" hidden="1">
      <c r="A41" s="24"/>
      <c r="B41" s="25" t="s">
        <v>83</v>
      </c>
      <c r="C41" s="58" t="s">
        <v>101</v>
      </c>
      <c r="D41" s="22"/>
      <c r="E41" s="28"/>
      <c r="F41" s="29"/>
      <c r="G41" s="63"/>
      <c r="H41" s="28"/>
      <c r="I41" s="63"/>
      <c r="L41" s="70"/>
      <c r="M41" s="61"/>
      <c r="N41" s="61"/>
    </row>
    <row r="42" spans="1:14" s="23" customFormat="1" ht="12.75" customHeight="1" hidden="1">
      <c r="A42" s="24" t="s">
        <v>102</v>
      </c>
      <c r="B42" s="25" t="s">
        <v>83</v>
      </c>
      <c r="C42" s="21"/>
      <c r="D42" s="71"/>
      <c r="E42" s="28"/>
      <c r="F42" s="29"/>
      <c r="H42" s="28"/>
      <c r="M42" s="72"/>
      <c r="N42" s="72"/>
    </row>
    <row r="43" spans="1:14" s="23" customFormat="1" ht="12.75" customHeight="1" hidden="1">
      <c r="A43" s="24"/>
      <c r="B43" s="25" t="s">
        <v>83</v>
      </c>
      <c r="C43" s="21"/>
      <c r="D43" s="71"/>
      <c r="E43" s="28"/>
      <c r="F43" s="29"/>
      <c r="H43" s="28"/>
      <c r="M43" s="72"/>
      <c r="N43" s="72"/>
    </row>
    <row r="44" spans="1:14" s="23" customFormat="1" ht="12.75" customHeight="1" hidden="1">
      <c r="A44" s="24"/>
      <c r="B44" s="25" t="s">
        <v>83</v>
      </c>
      <c r="C44" s="58"/>
      <c r="D44" s="71"/>
      <c r="E44" s="28"/>
      <c r="F44" s="29"/>
      <c r="H44" s="28"/>
      <c r="M44" s="30"/>
      <c r="N44" s="30"/>
    </row>
    <row r="45" spans="1:14" s="23" customFormat="1" ht="12.75" customHeight="1" hidden="1">
      <c r="A45" s="24"/>
      <c r="B45" s="25" t="s">
        <v>83</v>
      </c>
      <c r="C45" s="21"/>
      <c r="D45" s="21"/>
      <c r="E45" s="28"/>
      <c r="F45" s="29"/>
      <c r="G45" s="73"/>
      <c r="H45" s="28"/>
      <c r="I45" s="74"/>
      <c r="N45" s="75"/>
    </row>
    <row r="46" spans="1:14" s="21" customFormat="1" ht="12.75" customHeight="1" hidden="1">
      <c r="A46" s="24"/>
      <c r="B46" s="25" t="s">
        <v>83</v>
      </c>
      <c r="C46" s="69"/>
      <c r="D46" s="69"/>
      <c r="E46" s="28"/>
      <c r="F46" s="29"/>
      <c r="G46" s="61"/>
      <c r="H46" s="28"/>
      <c r="I46" s="61"/>
      <c r="J46" s="76"/>
      <c r="K46" s="63"/>
      <c r="M46" s="75"/>
      <c r="N46" s="75"/>
    </row>
    <row r="47" spans="1:14" s="21" customFormat="1" ht="12.75" customHeight="1" hidden="1">
      <c r="A47" s="24"/>
      <c r="B47" s="25" t="s">
        <v>83</v>
      </c>
      <c r="C47" s="69"/>
      <c r="D47" s="69"/>
      <c r="E47" s="28"/>
      <c r="F47" s="29"/>
      <c r="G47" s="61"/>
      <c r="H47" s="28"/>
      <c r="I47" s="61"/>
      <c r="J47" s="76"/>
      <c r="K47" s="23"/>
      <c r="M47" s="75"/>
      <c r="N47" s="75"/>
    </row>
    <row r="48" spans="1:14" s="21" customFormat="1" ht="12.75" customHeight="1" hidden="1">
      <c r="A48" s="24"/>
      <c r="B48" s="25" t="s">
        <v>83</v>
      </c>
      <c r="C48" s="69"/>
      <c r="E48" s="28"/>
      <c r="F48" s="29"/>
      <c r="G48" s="69"/>
      <c r="H48" s="28"/>
      <c r="I48" s="63"/>
      <c r="M48" s="75"/>
      <c r="N48" s="75"/>
    </row>
    <row r="49" spans="1:14" s="21" customFormat="1" ht="12.75" customHeight="1" hidden="1">
      <c r="A49" s="24"/>
      <c r="B49" s="25" t="s">
        <v>83</v>
      </c>
      <c r="C49" s="69"/>
      <c r="E49" s="28"/>
      <c r="F49" s="29"/>
      <c r="G49" s="69"/>
      <c r="H49" s="28"/>
      <c r="I49" s="63"/>
      <c r="M49" s="63"/>
      <c r="N49" s="77"/>
    </row>
    <row r="50" spans="1:14" s="21" customFormat="1" ht="12.75" customHeight="1" hidden="1">
      <c r="A50" s="24"/>
      <c r="B50" s="25" t="s">
        <v>83</v>
      </c>
      <c r="C50" s="69"/>
      <c r="D50" s="69"/>
      <c r="E50" s="28"/>
      <c r="F50" s="29"/>
      <c r="H50" s="28"/>
      <c r="J50" s="61"/>
      <c r="K50" s="61"/>
      <c r="M50" s="75"/>
      <c r="N50" s="75"/>
    </row>
    <row r="51" spans="1:14" s="21" customFormat="1" ht="12.75" customHeight="1" hidden="1">
      <c r="A51" s="24"/>
      <c r="B51" s="25" t="s">
        <v>83</v>
      </c>
      <c r="D51" s="69"/>
      <c r="E51" s="28"/>
      <c r="F51" s="29"/>
      <c r="H51" s="28"/>
      <c r="L51" s="63"/>
      <c r="M51" s="69"/>
      <c r="N51" s="63"/>
    </row>
    <row r="52" spans="1:12" s="21" customFormat="1" ht="12.75" customHeight="1" hidden="1">
      <c r="A52" s="24" t="e">
        <f>_XLL.REPEATEND()</f>
        <v>#NAME?</v>
      </c>
      <c r="B52" s="25" t="s">
        <v>83</v>
      </c>
      <c r="D52" s="69"/>
      <c r="E52" s="28"/>
      <c r="F52" s="29"/>
      <c r="H52" s="28"/>
      <c r="J52" s="69"/>
      <c r="K52" s="63"/>
      <c r="L52" s="63"/>
    </row>
    <row r="53" spans="1:14" s="21" customFormat="1" ht="12.75" customHeight="1" hidden="1">
      <c r="A53" s="24" t="s">
        <v>103</v>
      </c>
      <c r="B53" s="25" t="s">
        <v>86</v>
      </c>
      <c r="C53" s="78"/>
      <c r="D53" s="79"/>
      <c r="E53" s="28"/>
      <c r="F53" s="29"/>
      <c r="H53" s="28"/>
      <c r="J53" s="60">
        <v>0</v>
      </c>
      <c r="K53" s="60">
        <v>0</v>
      </c>
      <c r="L53" s="70"/>
      <c r="N53" s="23"/>
    </row>
    <row r="54" spans="1:14" s="21" customFormat="1" ht="12.75" customHeight="1" hidden="1">
      <c r="A54" s="24"/>
      <c r="B54" s="25" t="s">
        <v>83</v>
      </c>
      <c r="C54" s="78"/>
      <c r="D54" s="79"/>
      <c r="E54" s="28"/>
      <c r="F54" s="29"/>
      <c r="G54" s="63"/>
      <c r="H54" s="28"/>
      <c r="I54" s="63"/>
      <c r="L54" s="70"/>
      <c r="M54" s="61"/>
      <c r="N54" s="61"/>
    </row>
    <row r="55" spans="1:9" s="21" customFormat="1" ht="12.75">
      <c r="A55" s="24"/>
      <c r="B55" s="25" t="s">
        <v>91</v>
      </c>
      <c r="C55" s="64" t="s">
        <v>51</v>
      </c>
      <c r="D55" s="55">
        <v>11</v>
      </c>
      <c r="E55" s="28"/>
      <c r="F55" s="29"/>
      <c r="G55" s="65">
        <v>170851.15</v>
      </c>
      <c r="H55" s="28"/>
      <c r="I55" s="66">
        <v>165168.58</v>
      </c>
    </row>
    <row r="56" spans="1:11" s="21" customFormat="1" ht="12.75" customHeight="1" hidden="1">
      <c r="A56" s="24" t="s">
        <v>104</v>
      </c>
      <c r="B56" s="25" t="s">
        <v>105</v>
      </c>
      <c r="C56" s="58" t="s">
        <v>106</v>
      </c>
      <c r="D56" s="59"/>
      <c r="E56" s="28"/>
      <c r="F56" s="29"/>
      <c r="G56" s="63"/>
      <c r="H56" s="28"/>
      <c r="I56" s="63"/>
      <c r="J56" s="60">
        <v>0</v>
      </c>
      <c r="K56" s="60">
        <v>0</v>
      </c>
    </row>
    <row r="57" spans="1:11" s="21" customFormat="1" ht="12.75" customHeight="1" hidden="1">
      <c r="A57" s="24" t="s">
        <v>107</v>
      </c>
      <c r="B57" s="25" t="s">
        <v>105</v>
      </c>
      <c r="C57" s="58" t="s">
        <v>108</v>
      </c>
      <c r="D57" s="59"/>
      <c r="E57" s="28"/>
      <c r="F57" s="29"/>
      <c r="G57" s="63"/>
      <c r="H57" s="28"/>
      <c r="I57" s="63"/>
      <c r="J57" s="60">
        <v>0</v>
      </c>
      <c r="K57" s="60">
        <v>0</v>
      </c>
    </row>
    <row r="58" spans="1:11" s="21" customFormat="1" ht="12.75" customHeight="1" hidden="1">
      <c r="A58" s="24" t="s">
        <v>109</v>
      </c>
      <c r="B58" s="25" t="s">
        <v>105</v>
      </c>
      <c r="C58" s="58" t="s">
        <v>110</v>
      </c>
      <c r="D58" s="59"/>
      <c r="E58" s="28"/>
      <c r="F58" s="29"/>
      <c r="G58" s="63"/>
      <c r="H58" s="28"/>
      <c r="I58" s="63"/>
      <c r="J58" s="60">
        <v>0</v>
      </c>
      <c r="K58" s="60">
        <v>0</v>
      </c>
    </row>
    <row r="59" spans="1:11" s="21" customFormat="1" ht="12.75" customHeight="1" hidden="1">
      <c r="A59" s="24" t="s">
        <v>111</v>
      </c>
      <c r="B59" s="25" t="s">
        <v>105</v>
      </c>
      <c r="C59" s="58" t="s">
        <v>112</v>
      </c>
      <c r="D59" s="59"/>
      <c r="E59" s="28"/>
      <c r="F59" s="29"/>
      <c r="G59" s="63"/>
      <c r="H59" s="28"/>
      <c r="I59" s="63"/>
      <c r="J59" s="60">
        <v>0</v>
      </c>
      <c r="K59" s="60">
        <v>0</v>
      </c>
    </row>
    <row r="60" spans="1:9" s="21" customFormat="1" ht="12.75" customHeight="1" hidden="1">
      <c r="A60" s="24"/>
      <c r="B60" s="25" t="s">
        <v>83</v>
      </c>
      <c r="C60" s="58"/>
      <c r="D60" s="59"/>
      <c r="E60" s="28"/>
      <c r="F60" s="29"/>
      <c r="G60" s="59"/>
      <c r="H60" s="28"/>
      <c r="I60" s="63"/>
    </row>
    <row r="61" spans="1:9" s="21" customFormat="1" ht="12.75" customHeight="1" hidden="1">
      <c r="A61" s="24"/>
      <c r="B61" s="25" t="s">
        <v>83</v>
      </c>
      <c r="C61" s="64"/>
      <c r="D61" s="55"/>
      <c r="E61" s="28"/>
      <c r="F61" s="29"/>
      <c r="G61" s="80"/>
      <c r="H61" s="28"/>
      <c r="I61" s="81"/>
    </row>
    <row r="62" spans="1:9" s="21" customFormat="1" ht="12.75" customHeight="1" hidden="1">
      <c r="A62" s="24"/>
      <c r="B62" s="25" t="s">
        <v>83</v>
      </c>
      <c r="D62" s="59"/>
      <c r="E62" s="28"/>
      <c r="F62" s="29"/>
      <c r="G62" s="63"/>
      <c r="H62" s="28"/>
      <c r="I62" s="63"/>
    </row>
    <row r="63" spans="1:9" s="21" customFormat="1" ht="12.75" customHeight="1" hidden="1">
      <c r="A63" s="24"/>
      <c r="B63" s="25" t="s">
        <v>91</v>
      </c>
      <c r="C63" s="64" t="s">
        <v>55</v>
      </c>
      <c r="D63" s="55" t="s">
        <v>81</v>
      </c>
      <c r="E63" s="28"/>
      <c r="F63" s="29"/>
      <c r="G63" s="65">
        <v>0</v>
      </c>
      <c r="H63" s="28"/>
      <c r="I63" s="66">
        <v>0</v>
      </c>
    </row>
    <row r="64" spans="1:9" s="21" customFormat="1" ht="12.75" customHeight="1" hidden="1">
      <c r="A64" s="24"/>
      <c r="B64" s="25" t="s">
        <v>83</v>
      </c>
      <c r="D64" s="59"/>
      <c r="E64" s="28"/>
      <c r="F64" s="29"/>
      <c r="G64" s="59"/>
      <c r="H64" s="28"/>
      <c r="I64" s="63"/>
    </row>
    <row r="65" spans="1:9" s="21" customFormat="1" ht="12.75" customHeight="1" hidden="1">
      <c r="A65" s="24" t="s">
        <v>113</v>
      </c>
      <c r="B65" s="25" t="s">
        <v>114</v>
      </c>
      <c r="C65" s="64" t="s">
        <v>115</v>
      </c>
      <c r="D65" s="55" t="s">
        <v>81</v>
      </c>
      <c r="E65" s="28"/>
      <c r="F65" s="29"/>
      <c r="G65" s="65">
        <v>0</v>
      </c>
      <c r="H65" s="28"/>
      <c r="I65" s="66">
        <v>0</v>
      </c>
    </row>
    <row r="66" spans="1:11" s="21" customFormat="1" ht="12.75" customHeight="1" hidden="1">
      <c r="A66" s="24"/>
      <c r="B66" s="25" t="s">
        <v>83</v>
      </c>
      <c r="C66" s="67"/>
      <c r="D66" s="22"/>
      <c r="E66" s="28"/>
      <c r="F66" s="29"/>
      <c r="H66" s="28"/>
      <c r="J66" s="63"/>
      <c r="K66" s="68"/>
    </row>
    <row r="67" spans="1:11" s="21" customFormat="1" ht="12.75" customHeight="1" hidden="1">
      <c r="A67" s="24"/>
      <c r="B67" s="25" t="s">
        <v>83</v>
      </c>
      <c r="C67" s="67"/>
      <c r="D67" s="22"/>
      <c r="E67" s="28"/>
      <c r="F67" s="29"/>
      <c r="H67" s="28"/>
      <c r="J67" s="75"/>
      <c r="K67" s="75"/>
    </row>
    <row r="68" spans="1:9" s="21" customFormat="1" ht="12.75" customHeight="1" hidden="1">
      <c r="A68" s="24"/>
      <c r="B68" s="25" t="s">
        <v>83</v>
      </c>
      <c r="C68" s="64"/>
      <c r="D68" s="55"/>
      <c r="E68" s="28"/>
      <c r="F68" s="29"/>
      <c r="G68" s="80"/>
      <c r="H68" s="28"/>
      <c r="I68" s="81"/>
    </row>
    <row r="69" spans="1:14" s="21" customFormat="1" ht="12.75" customHeight="1" hidden="1">
      <c r="A69" s="24"/>
      <c r="B69" s="25" t="s">
        <v>83</v>
      </c>
      <c r="D69" s="69"/>
      <c r="E69" s="28"/>
      <c r="F69" s="29"/>
      <c r="H69" s="28"/>
      <c r="L69" s="63"/>
      <c r="M69" s="69"/>
      <c r="N69" s="63"/>
    </row>
    <row r="70" spans="1:9" s="21" customFormat="1" ht="12.75">
      <c r="A70" s="24" t="s">
        <v>116</v>
      </c>
      <c r="B70" s="25" t="s">
        <v>114</v>
      </c>
      <c r="C70" s="64" t="s">
        <v>52</v>
      </c>
      <c r="D70" s="55">
        <v>12</v>
      </c>
      <c r="E70" s="28"/>
      <c r="F70" s="29"/>
      <c r="G70" s="65">
        <v>9660.14</v>
      </c>
      <c r="H70" s="28"/>
      <c r="I70" s="66">
        <v>4711.2</v>
      </c>
    </row>
    <row r="71" spans="1:9" s="21" customFormat="1" ht="19.5" customHeight="1">
      <c r="A71" s="24"/>
      <c r="B71" s="25" t="s">
        <v>117</v>
      </c>
      <c r="C71" s="82" t="s">
        <v>53</v>
      </c>
      <c r="D71" s="55"/>
      <c r="E71" s="28"/>
      <c r="F71" s="29"/>
      <c r="G71" s="83">
        <v>550363.63</v>
      </c>
      <c r="H71" s="28"/>
      <c r="I71" s="84">
        <v>557607.6599999999</v>
      </c>
    </row>
    <row r="72" spans="1:9" s="21" customFormat="1" ht="12.75">
      <c r="A72" s="24"/>
      <c r="B72" s="25" t="s">
        <v>118</v>
      </c>
      <c r="C72" s="85"/>
      <c r="D72" s="55"/>
      <c r="E72" s="28"/>
      <c r="F72" s="29"/>
      <c r="G72" s="86"/>
      <c r="H72" s="28"/>
      <c r="I72" s="87"/>
    </row>
    <row r="73" spans="1:9" s="21" customFormat="1" ht="15.75" customHeight="1">
      <c r="A73" s="24"/>
      <c r="B73" s="25" t="s">
        <v>84</v>
      </c>
      <c r="C73" s="54" t="s">
        <v>54</v>
      </c>
      <c r="D73" s="55"/>
      <c r="E73" s="28"/>
      <c r="F73" s="29"/>
      <c r="G73" s="56"/>
      <c r="H73" s="28"/>
      <c r="I73" s="57"/>
    </row>
    <row r="74" spans="1:11" s="21" customFormat="1" ht="12.75" customHeight="1" hidden="1">
      <c r="A74" s="24" t="s">
        <v>119</v>
      </c>
      <c r="B74" s="25" t="s">
        <v>93</v>
      </c>
      <c r="C74" s="58" t="s">
        <v>100</v>
      </c>
      <c r="D74" s="20"/>
      <c r="E74" s="28"/>
      <c r="F74" s="29"/>
      <c r="G74" s="30"/>
      <c r="H74" s="28"/>
      <c r="I74" s="30"/>
      <c r="J74" s="60">
        <v>0</v>
      </c>
      <c r="K74" s="60">
        <v>0</v>
      </c>
    </row>
    <row r="75" spans="1:11" s="21" customFormat="1" ht="12.75" customHeight="1" hidden="1">
      <c r="A75" s="24" t="s">
        <v>120</v>
      </c>
      <c r="B75" s="25" t="s">
        <v>86</v>
      </c>
      <c r="C75" s="69"/>
      <c r="D75" s="59"/>
      <c r="E75" s="28"/>
      <c r="F75" s="29"/>
      <c r="H75" s="28"/>
      <c r="J75" s="60">
        <v>0</v>
      </c>
      <c r="K75" s="60">
        <v>0</v>
      </c>
    </row>
    <row r="76" spans="1:9" s="21" customFormat="1" ht="12.75" customHeight="1" hidden="1">
      <c r="A76" s="24"/>
      <c r="B76" s="25" t="s">
        <v>91</v>
      </c>
      <c r="C76" s="64" t="s">
        <v>51</v>
      </c>
      <c r="D76" s="55" t="s">
        <v>81</v>
      </c>
      <c r="E76" s="28"/>
      <c r="F76" s="29"/>
      <c r="G76" s="65">
        <v>0</v>
      </c>
      <c r="H76" s="28"/>
      <c r="I76" s="66">
        <v>0</v>
      </c>
    </row>
    <row r="77" spans="1:13" s="21" customFormat="1" ht="12.75" customHeight="1" hidden="1">
      <c r="A77" s="24" t="s">
        <v>121</v>
      </c>
      <c r="B77" s="25" t="s">
        <v>122</v>
      </c>
      <c r="C77" s="58" t="s">
        <v>123</v>
      </c>
      <c r="D77" s="59"/>
      <c r="E77" s="28"/>
      <c r="F77" s="29"/>
      <c r="G77" s="30"/>
      <c r="H77" s="28"/>
      <c r="I77" s="30"/>
      <c r="J77" s="60">
        <v>0</v>
      </c>
      <c r="K77" s="60">
        <v>0</v>
      </c>
      <c r="L77" s="60">
        <v>71045.32</v>
      </c>
      <c r="M77" s="60">
        <v>59241.47</v>
      </c>
    </row>
    <row r="78" spans="1:11" s="21" customFormat="1" ht="12.75" customHeight="1" hidden="1">
      <c r="A78" s="24" t="s">
        <v>124</v>
      </c>
      <c r="B78" s="25" t="s">
        <v>122</v>
      </c>
      <c r="C78" s="58" t="s">
        <v>106</v>
      </c>
      <c r="D78" s="59"/>
      <c r="E78" s="28"/>
      <c r="F78" s="29"/>
      <c r="G78" s="30"/>
      <c r="H78" s="28"/>
      <c r="I78" s="30"/>
      <c r="J78" s="60">
        <v>71045.32</v>
      </c>
      <c r="K78" s="60">
        <v>59241.47</v>
      </c>
    </row>
    <row r="79" spans="1:11" s="21" customFormat="1" ht="12.75" customHeight="1" hidden="1">
      <c r="A79" s="24" t="s">
        <v>125</v>
      </c>
      <c r="B79" s="25" t="s">
        <v>122</v>
      </c>
      <c r="C79" s="58" t="s">
        <v>108</v>
      </c>
      <c r="D79" s="59"/>
      <c r="E79" s="28"/>
      <c r="F79" s="29"/>
      <c r="G79" s="30"/>
      <c r="H79" s="28"/>
      <c r="I79" s="30"/>
      <c r="J79" s="60">
        <v>0</v>
      </c>
      <c r="K79" s="60">
        <v>0</v>
      </c>
    </row>
    <row r="80" spans="1:11" s="21" customFormat="1" ht="12.75" customHeight="1" hidden="1">
      <c r="A80" s="24" t="s">
        <v>126</v>
      </c>
      <c r="B80" s="25" t="s">
        <v>122</v>
      </c>
      <c r="C80" s="58" t="s">
        <v>110</v>
      </c>
      <c r="D80" s="59"/>
      <c r="E80" s="28"/>
      <c r="F80" s="29"/>
      <c r="G80" s="30"/>
      <c r="H80" s="28"/>
      <c r="I80" s="30"/>
      <c r="J80" s="60">
        <v>0</v>
      </c>
      <c r="K80" s="60">
        <v>0</v>
      </c>
    </row>
    <row r="81" spans="1:11" s="21" customFormat="1" ht="12.75" customHeight="1" hidden="1">
      <c r="A81" s="24" t="s">
        <v>127</v>
      </c>
      <c r="B81" s="25" t="s">
        <v>122</v>
      </c>
      <c r="C81" s="58" t="s">
        <v>112</v>
      </c>
      <c r="D81" s="59"/>
      <c r="E81" s="28"/>
      <c r="F81" s="29"/>
      <c r="G81" s="30"/>
      <c r="H81" s="28"/>
      <c r="I81" s="30"/>
      <c r="J81" s="60">
        <v>0</v>
      </c>
      <c r="K81" s="60">
        <v>0</v>
      </c>
    </row>
    <row r="82" spans="1:11" s="21" customFormat="1" ht="12.75" customHeight="1" hidden="1">
      <c r="A82" s="24"/>
      <c r="B82" s="25" t="s">
        <v>83</v>
      </c>
      <c r="C82" s="58" t="s">
        <v>128</v>
      </c>
      <c r="D82" s="59"/>
      <c r="E82" s="28"/>
      <c r="F82" s="29"/>
      <c r="G82" s="30"/>
      <c r="H82" s="28"/>
      <c r="I82" s="30"/>
      <c r="J82" s="60">
        <v>0</v>
      </c>
      <c r="K82" s="60">
        <v>0</v>
      </c>
    </row>
    <row r="83" spans="1:11" s="21" customFormat="1" ht="12.75" customHeight="1" hidden="1">
      <c r="A83" s="24"/>
      <c r="B83" s="25" t="s">
        <v>83</v>
      </c>
      <c r="C83" s="88"/>
      <c r="D83" s="59"/>
      <c r="E83" s="28"/>
      <c r="F83" s="29"/>
      <c r="G83" s="30"/>
      <c r="H83" s="28"/>
      <c r="I83" s="30"/>
      <c r="J83" s="60">
        <v>0</v>
      </c>
      <c r="K83" s="60">
        <v>0</v>
      </c>
    </row>
    <row r="84" spans="1:11" s="21" customFormat="1" ht="12.75" customHeight="1" hidden="1">
      <c r="A84" s="24"/>
      <c r="B84" s="25" t="s">
        <v>83</v>
      </c>
      <c r="C84" s="88"/>
      <c r="D84" s="59"/>
      <c r="E84" s="28"/>
      <c r="F84" s="29"/>
      <c r="G84" s="30"/>
      <c r="H84" s="28"/>
      <c r="I84" s="30"/>
      <c r="J84" s="60">
        <v>0</v>
      </c>
      <c r="K84" s="60">
        <v>0</v>
      </c>
    </row>
    <row r="85" spans="1:11" s="21" customFormat="1" ht="12.75" customHeight="1" hidden="1">
      <c r="A85" s="24"/>
      <c r="B85" s="25" t="s">
        <v>83</v>
      </c>
      <c r="C85" s="88"/>
      <c r="D85" s="59"/>
      <c r="E85" s="28"/>
      <c r="F85" s="29"/>
      <c r="G85" s="30"/>
      <c r="H85" s="28"/>
      <c r="I85" s="30"/>
      <c r="J85" s="60">
        <v>0</v>
      </c>
      <c r="K85" s="60">
        <v>0</v>
      </c>
    </row>
    <row r="86" spans="1:11" s="21" customFormat="1" ht="12.75" customHeight="1" hidden="1">
      <c r="A86" s="24"/>
      <c r="B86" s="25" t="s">
        <v>83</v>
      </c>
      <c r="C86" s="88"/>
      <c r="D86" s="59"/>
      <c r="E86" s="28"/>
      <c r="F86" s="29"/>
      <c r="G86" s="30"/>
      <c r="H86" s="28"/>
      <c r="I86" s="30"/>
      <c r="J86" s="60">
        <v>0</v>
      </c>
      <c r="K86" s="60">
        <v>0</v>
      </c>
    </row>
    <row r="87" spans="1:11" s="21" customFormat="1" ht="12.75" customHeight="1" hidden="1">
      <c r="A87" s="24"/>
      <c r="B87" s="25" t="s">
        <v>83</v>
      </c>
      <c r="C87" s="88"/>
      <c r="D87" s="59"/>
      <c r="E87" s="28"/>
      <c r="F87" s="29"/>
      <c r="G87" s="30"/>
      <c r="H87" s="28"/>
      <c r="I87" s="30"/>
      <c r="J87" s="60">
        <v>0</v>
      </c>
      <c r="K87" s="60">
        <v>0</v>
      </c>
    </row>
    <row r="88" spans="1:11" s="21" customFormat="1" ht="12.75" customHeight="1" hidden="1">
      <c r="A88" s="24"/>
      <c r="B88" s="25" t="s">
        <v>83</v>
      </c>
      <c r="C88" s="88"/>
      <c r="D88" s="59"/>
      <c r="E88" s="28"/>
      <c r="F88" s="29"/>
      <c r="G88" s="30"/>
      <c r="H88" s="28"/>
      <c r="I88" s="30"/>
      <c r="J88" s="60">
        <v>0</v>
      </c>
      <c r="K88" s="60">
        <v>0</v>
      </c>
    </row>
    <row r="89" spans="1:11" s="21" customFormat="1" ht="12.75" customHeight="1" hidden="1">
      <c r="A89" s="24"/>
      <c r="B89" s="25" t="s">
        <v>83</v>
      </c>
      <c r="C89" s="88"/>
      <c r="D89" s="59"/>
      <c r="E89" s="28"/>
      <c r="F89" s="29"/>
      <c r="G89" s="30"/>
      <c r="H89" s="28"/>
      <c r="I89" s="30"/>
      <c r="J89" s="60">
        <v>0</v>
      </c>
      <c r="K89" s="60">
        <v>0</v>
      </c>
    </row>
    <row r="90" spans="1:11" s="21" customFormat="1" ht="12.75" customHeight="1" hidden="1">
      <c r="A90" s="24"/>
      <c r="B90" s="25" t="s">
        <v>83</v>
      </c>
      <c r="C90" s="88"/>
      <c r="D90" s="59"/>
      <c r="E90" s="28"/>
      <c r="F90" s="29"/>
      <c r="G90" s="30"/>
      <c r="H90" s="28"/>
      <c r="I90" s="30"/>
      <c r="J90" s="60">
        <v>0</v>
      </c>
      <c r="K90" s="60">
        <v>0</v>
      </c>
    </row>
    <row r="91" spans="1:9" s="21" customFormat="1" ht="12.75" customHeight="1" hidden="1">
      <c r="A91" s="24"/>
      <c r="B91" s="25" t="s">
        <v>91</v>
      </c>
      <c r="C91" s="64" t="s">
        <v>123</v>
      </c>
      <c r="D91" s="55" t="s">
        <v>81</v>
      </c>
      <c r="E91" s="28"/>
      <c r="F91" s="29"/>
      <c r="G91" s="65">
        <v>0</v>
      </c>
      <c r="H91" s="28"/>
      <c r="I91" s="66">
        <v>0</v>
      </c>
    </row>
    <row r="92" spans="1:9" s="21" customFormat="1" ht="12.75" customHeight="1" hidden="1">
      <c r="A92" s="24"/>
      <c r="B92" s="25" t="s">
        <v>83</v>
      </c>
      <c r="C92" s="58"/>
      <c r="D92" s="59"/>
      <c r="E92" s="28"/>
      <c r="F92" s="29"/>
      <c r="G92" s="59"/>
      <c r="H92" s="28"/>
      <c r="I92" s="63"/>
    </row>
    <row r="93" spans="1:9" s="21" customFormat="1" ht="12.75" customHeight="1" hidden="1">
      <c r="A93" s="24"/>
      <c r="B93" s="25" t="s">
        <v>129</v>
      </c>
      <c r="C93" s="64"/>
      <c r="D93" s="55"/>
      <c r="E93" s="28"/>
      <c r="F93" s="29"/>
      <c r="G93" s="80"/>
      <c r="H93" s="28"/>
      <c r="I93" s="81"/>
    </row>
    <row r="94" spans="1:9" s="21" customFormat="1" ht="12.75" customHeight="1" hidden="1">
      <c r="A94" s="24"/>
      <c r="B94" s="25" t="s">
        <v>83</v>
      </c>
      <c r="D94" s="59"/>
      <c r="E94" s="28"/>
      <c r="F94" s="29"/>
      <c r="G94" s="63"/>
      <c r="H94" s="28"/>
      <c r="I94" s="63"/>
    </row>
    <row r="95" spans="1:9" s="21" customFormat="1" ht="12.75">
      <c r="A95" s="24"/>
      <c r="B95" s="25" t="s">
        <v>130</v>
      </c>
      <c r="C95" s="64" t="s">
        <v>55</v>
      </c>
      <c r="D95" s="55">
        <v>13</v>
      </c>
      <c r="E95" s="28"/>
      <c r="F95" s="29"/>
      <c r="G95" s="65">
        <v>71045.32</v>
      </c>
      <c r="H95" s="28"/>
      <c r="I95" s="66">
        <v>59241.47</v>
      </c>
    </row>
    <row r="96" spans="1:9" s="21" customFormat="1" ht="12.75" customHeight="1" hidden="1">
      <c r="A96" s="24"/>
      <c r="B96" s="25" t="s">
        <v>83</v>
      </c>
      <c r="D96" s="59"/>
      <c r="E96" s="28"/>
      <c r="F96" s="29"/>
      <c r="G96" s="59"/>
      <c r="H96" s="28"/>
      <c r="I96" s="63"/>
    </row>
    <row r="97" spans="1:9" s="21" customFormat="1" ht="12.75" customHeight="1" hidden="1">
      <c r="A97" s="24" t="s">
        <v>131</v>
      </c>
      <c r="B97" s="25" t="s">
        <v>114</v>
      </c>
      <c r="C97" s="64" t="s">
        <v>132</v>
      </c>
      <c r="D97" s="55" t="s">
        <v>81</v>
      </c>
      <c r="E97" s="28"/>
      <c r="F97" s="29"/>
      <c r="G97" s="65">
        <v>0</v>
      </c>
      <c r="H97" s="28"/>
      <c r="I97" s="66">
        <v>0</v>
      </c>
    </row>
    <row r="98" spans="1:9" s="21" customFormat="1" ht="12.75" customHeight="1" hidden="1">
      <c r="A98" s="24"/>
      <c r="B98" s="25" t="s">
        <v>83</v>
      </c>
      <c r="C98" s="58" t="s">
        <v>133</v>
      </c>
      <c r="D98" s="59"/>
      <c r="E98" s="28"/>
      <c r="F98" s="29"/>
      <c r="G98" s="59"/>
      <c r="H98" s="28"/>
      <c r="I98" s="63"/>
    </row>
    <row r="99" spans="1:9" s="21" customFormat="1" ht="12.75">
      <c r="A99" s="24" t="s">
        <v>134</v>
      </c>
      <c r="B99" s="25" t="s">
        <v>114</v>
      </c>
      <c r="C99" s="64" t="s">
        <v>56</v>
      </c>
      <c r="D99" s="55">
        <v>14</v>
      </c>
      <c r="E99" s="28"/>
      <c r="F99" s="29"/>
      <c r="G99" s="65">
        <v>1012981.73</v>
      </c>
      <c r="H99" s="28"/>
      <c r="I99" s="66">
        <v>995708.35</v>
      </c>
    </row>
    <row r="100" spans="1:9" s="21" customFormat="1" ht="12.75" customHeight="1" hidden="1">
      <c r="A100" s="24"/>
      <c r="B100" s="25" t="s">
        <v>83</v>
      </c>
      <c r="D100" s="59"/>
      <c r="E100" s="28"/>
      <c r="F100" s="29"/>
      <c r="G100" s="63"/>
      <c r="H100" s="28"/>
      <c r="I100" s="63"/>
    </row>
    <row r="101" spans="1:9" s="21" customFormat="1" ht="12.75" customHeight="1" hidden="1">
      <c r="A101" s="24"/>
      <c r="B101" s="25" t="s">
        <v>83</v>
      </c>
      <c r="C101" s="64"/>
      <c r="D101" s="55"/>
      <c r="E101" s="28"/>
      <c r="F101" s="29"/>
      <c r="G101" s="80"/>
      <c r="H101" s="28"/>
      <c r="I101" s="81"/>
    </row>
    <row r="102" spans="1:9" s="21" customFormat="1" ht="12.75" customHeight="1" hidden="1">
      <c r="A102" s="24"/>
      <c r="B102" s="25" t="s">
        <v>83</v>
      </c>
      <c r="D102" s="59"/>
      <c r="E102" s="28"/>
      <c r="F102" s="29"/>
      <c r="G102" s="59"/>
      <c r="H102" s="28"/>
      <c r="I102" s="63"/>
    </row>
    <row r="103" spans="1:9" s="21" customFormat="1" ht="12.75" customHeight="1" hidden="1">
      <c r="A103" s="24" t="s">
        <v>135</v>
      </c>
      <c r="B103" s="25" t="s">
        <v>91</v>
      </c>
      <c r="C103" s="64" t="s">
        <v>136</v>
      </c>
      <c r="D103" s="55" t="s">
        <v>81</v>
      </c>
      <c r="E103" s="28"/>
      <c r="F103" s="29"/>
      <c r="G103" s="65">
        <v>0</v>
      </c>
      <c r="H103" s="28"/>
      <c r="I103" s="66">
        <v>0</v>
      </c>
    </row>
    <row r="104" spans="1:9" s="21" customFormat="1" ht="12.75" customHeight="1" hidden="1">
      <c r="A104" s="24" t="s">
        <v>137</v>
      </c>
      <c r="B104" s="25" t="s">
        <v>138</v>
      </c>
      <c r="C104" s="64" t="s">
        <v>139</v>
      </c>
      <c r="D104" s="55" t="s">
        <v>81</v>
      </c>
      <c r="E104" s="28"/>
      <c r="F104" s="29"/>
      <c r="G104" s="65">
        <v>0</v>
      </c>
      <c r="H104" s="28"/>
      <c r="I104" s="66">
        <v>0</v>
      </c>
    </row>
    <row r="105" spans="1:12" s="21" customFormat="1" ht="12.75" customHeight="1" hidden="1">
      <c r="A105" s="24" t="s">
        <v>140</v>
      </c>
      <c r="B105" s="25" t="s">
        <v>91</v>
      </c>
      <c r="C105" s="64" t="s">
        <v>141</v>
      </c>
      <c r="D105" s="55" t="s">
        <v>81</v>
      </c>
      <c r="E105" s="28"/>
      <c r="F105" s="29"/>
      <c r="G105" s="65">
        <v>0</v>
      </c>
      <c r="H105" s="28"/>
      <c r="I105" s="66">
        <v>0</v>
      </c>
      <c r="K105" s="89">
        <v>0</v>
      </c>
      <c r="L105" s="89">
        <v>0</v>
      </c>
    </row>
    <row r="106" spans="1:9" s="21" customFormat="1" ht="12.75" customHeight="1" hidden="1">
      <c r="A106" s="24" t="s">
        <v>142</v>
      </c>
      <c r="B106" s="25" t="s">
        <v>114</v>
      </c>
      <c r="C106" s="64" t="s">
        <v>143</v>
      </c>
      <c r="D106" s="55" t="s">
        <v>81</v>
      </c>
      <c r="E106" s="28"/>
      <c r="F106" s="29"/>
      <c r="G106" s="65">
        <v>0</v>
      </c>
      <c r="H106" s="28"/>
      <c r="I106" s="66">
        <v>0</v>
      </c>
    </row>
    <row r="107" spans="1:9" s="21" customFormat="1" ht="19.5" customHeight="1">
      <c r="A107" s="24"/>
      <c r="B107" s="25" t="s">
        <v>117</v>
      </c>
      <c r="C107" s="82" t="s">
        <v>57</v>
      </c>
      <c r="D107" s="55"/>
      <c r="E107" s="28"/>
      <c r="F107" s="29"/>
      <c r="G107" s="83">
        <v>1084027.05</v>
      </c>
      <c r="H107" s="28"/>
      <c r="I107" s="84">
        <v>1054949.82</v>
      </c>
    </row>
    <row r="108" spans="1:9" s="21" customFormat="1" ht="19.5" customHeight="1" thickBot="1">
      <c r="A108" s="24"/>
      <c r="B108" s="25" t="s">
        <v>117</v>
      </c>
      <c r="C108" s="90" t="s">
        <v>58</v>
      </c>
      <c r="D108" s="55"/>
      <c r="E108" s="28"/>
      <c r="F108" s="29"/>
      <c r="G108" s="91">
        <v>1634390.6800000002</v>
      </c>
      <c r="H108" s="28"/>
      <c r="I108" s="92">
        <v>1612557.48</v>
      </c>
    </row>
    <row r="109" spans="1:9" s="21" customFormat="1" ht="9.75" customHeight="1" thickTop="1">
      <c r="A109" s="24"/>
      <c r="B109" s="25" t="s">
        <v>118</v>
      </c>
      <c r="C109" s="85"/>
      <c r="D109" s="55"/>
      <c r="E109" s="28"/>
      <c r="F109" s="29"/>
      <c r="G109" s="93"/>
      <c r="H109" s="28"/>
      <c r="I109" s="94"/>
    </row>
    <row r="110" spans="1:9" s="21" customFormat="1" ht="15.75" customHeight="1">
      <c r="A110" s="24"/>
      <c r="B110" s="25" t="s">
        <v>84</v>
      </c>
      <c r="C110" s="54" t="s">
        <v>59</v>
      </c>
      <c r="D110" s="55"/>
      <c r="E110" s="28"/>
      <c r="F110" s="29"/>
      <c r="G110" s="56"/>
      <c r="H110" s="28"/>
      <c r="I110" s="57"/>
    </row>
    <row r="111" spans="1:9" s="21" customFormat="1" ht="15.75" customHeight="1">
      <c r="A111" s="24"/>
      <c r="B111" s="25" t="s">
        <v>84</v>
      </c>
      <c r="C111" s="54" t="s">
        <v>60</v>
      </c>
      <c r="D111" s="55"/>
      <c r="E111" s="28"/>
      <c r="F111" s="29"/>
      <c r="G111" s="56"/>
      <c r="H111" s="28"/>
      <c r="I111" s="57"/>
    </row>
    <row r="112" spans="1:11" s="21" customFormat="1" ht="12.75" customHeight="1" hidden="1">
      <c r="A112" s="24"/>
      <c r="B112" s="25" t="s">
        <v>144</v>
      </c>
      <c r="C112" s="64"/>
      <c r="D112" s="55"/>
      <c r="E112" s="28"/>
      <c r="F112" s="29"/>
      <c r="G112" s="80"/>
      <c r="H112" s="28"/>
      <c r="I112" s="81"/>
      <c r="J112" s="75"/>
      <c r="K112" s="75"/>
    </row>
    <row r="113" spans="1:10" s="21" customFormat="1" ht="12.75" customHeight="1" hidden="1">
      <c r="A113" s="24"/>
      <c r="B113" s="25" t="s">
        <v>144</v>
      </c>
      <c r="C113" s="39"/>
      <c r="D113" s="95"/>
      <c r="E113" s="28"/>
      <c r="F113" s="29"/>
      <c r="G113" s="22"/>
      <c r="H113" s="28"/>
      <c r="I113" s="96"/>
      <c r="J113" s="97"/>
    </row>
    <row r="114" spans="1:11" s="21" customFormat="1" ht="12.75" customHeight="1" hidden="1">
      <c r="A114" s="24" t="s">
        <v>92</v>
      </c>
      <c r="B114" s="25" t="s">
        <v>145</v>
      </c>
      <c r="C114" s="58" t="s">
        <v>146</v>
      </c>
      <c r="D114" s="22"/>
      <c r="E114" s="28"/>
      <c r="F114" s="29"/>
      <c r="H114" s="28"/>
      <c r="J114" s="60">
        <v>7244.26</v>
      </c>
      <c r="K114" s="60">
        <v>0</v>
      </c>
    </row>
    <row r="115" spans="1:11" s="21" customFormat="1" ht="12.75" customHeight="1" hidden="1">
      <c r="A115" s="24" t="s">
        <v>147</v>
      </c>
      <c r="B115" s="25" t="s">
        <v>148</v>
      </c>
      <c r="C115" s="58" t="s">
        <v>149</v>
      </c>
      <c r="D115" s="22"/>
      <c r="E115" s="28"/>
      <c r="F115" s="29"/>
      <c r="H115" s="28"/>
      <c r="J115" s="60">
        <v>331011.47</v>
      </c>
      <c r="K115" s="60">
        <v>228565.18</v>
      </c>
    </row>
    <row r="116" spans="1:11" s="21" customFormat="1" ht="12.75" customHeight="1" hidden="1">
      <c r="A116" s="24" t="s">
        <v>99</v>
      </c>
      <c r="B116" s="25" t="s">
        <v>145</v>
      </c>
      <c r="C116" s="58" t="s">
        <v>100</v>
      </c>
      <c r="D116" s="20"/>
      <c r="E116" s="28"/>
      <c r="F116" s="29"/>
      <c r="H116" s="28"/>
      <c r="J116" s="60">
        <v>0</v>
      </c>
      <c r="K116" s="60">
        <v>0</v>
      </c>
    </row>
    <row r="117" spans="1:11" s="21" customFormat="1" ht="12.75" customHeight="1" hidden="1">
      <c r="A117" s="24"/>
      <c r="B117" s="25" t="s">
        <v>83</v>
      </c>
      <c r="C117" s="98"/>
      <c r="D117" s="20"/>
      <c r="E117" s="28"/>
      <c r="F117" s="29"/>
      <c r="G117" s="63"/>
      <c r="H117" s="28"/>
      <c r="I117" s="68"/>
      <c r="J117" s="63"/>
      <c r="K117" s="63"/>
    </row>
    <row r="118" spans="1:14" s="21" customFormat="1" ht="12.75" customHeight="1" hidden="1">
      <c r="A118" s="24"/>
      <c r="B118" s="25" t="s">
        <v>144</v>
      </c>
      <c r="C118" s="58" t="s">
        <v>150</v>
      </c>
      <c r="D118" s="22"/>
      <c r="E118" s="28"/>
      <c r="F118" s="29"/>
      <c r="G118" s="63"/>
      <c r="H118" s="28"/>
      <c r="I118" s="63"/>
      <c r="L118" s="70"/>
      <c r="M118" s="61"/>
      <c r="N118" s="61"/>
    </row>
    <row r="119" spans="1:14" s="21" customFormat="1" ht="12.75" customHeight="1" hidden="1">
      <c r="A119" s="24" t="s">
        <v>151</v>
      </c>
      <c r="B119" s="25" t="s">
        <v>152</v>
      </c>
      <c r="C119" s="58" t="s">
        <v>153</v>
      </c>
      <c r="D119" s="22"/>
      <c r="E119" s="28"/>
      <c r="F119" s="29"/>
      <c r="G119" s="30"/>
      <c r="H119" s="28"/>
      <c r="I119" s="30"/>
      <c r="L119" s="99">
        <v>770142.34</v>
      </c>
      <c r="M119" s="60">
        <v>770142.34</v>
      </c>
      <c r="N119" s="60">
        <v>774910.4</v>
      </c>
    </row>
    <row r="120" spans="1:14" s="21" customFormat="1" ht="12.75" customHeight="1" hidden="1">
      <c r="A120" s="24" t="s">
        <v>154</v>
      </c>
      <c r="B120" s="25" t="s">
        <v>144</v>
      </c>
      <c r="D120" s="22"/>
      <c r="E120" s="28"/>
      <c r="F120" s="29"/>
      <c r="G120" s="30"/>
      <c r="H120" s="28"/>
      <c r="I120" s="30"/>
      <c r="L120" s="99">
        <v>0</v>
      </c>
      <c r="M120" s="100"/>
      <c r="N120" s="100"/>
    </row>
    <row r="121" spans="1:14" s="21" customFormat="1" ht="12.75" customHeight="1" hidden="1">
      <c r="A121" s="24" t="s">
        <v>154</v>
      </c>
      <c r="B121" s="25" t="s">
        <v>152</v>
      </c>
      <c r="D121" s="22"/>
      <c r="E121" s="28"/>
      <c r="F121" s="29"/>
      <c r="G121" s="30"/>
      <c r="H121" s="28"/>
      <c r="I121" s="30"/>
      <c r="L121" s="69"/>
      <c r="M121" s="60">
        <v>0</v>
      </c>
      <c r="N121" s="60">
        <v>0</v>
      </c>
    </row>
    <row r="122" spans="1:14" s="21" customFormat="1" ht="12.75" customHeight="1" hidden="1">
      <c r="A122" s="24"/>
      <c r="B122" s="25" t="s">
        <v>144</v>
      </c>
      <c r="D122" s="22"/>
      <c r="E122" s="28"/>
      <c r="F122" s="29"/>
      <c r="G122" s="30"/>
      <c r="H122" s="28"/>
      <c r="I122" s="30"/>
      <c r="L122" s="69"/>
      <c r="M122" s="63"/>
      <c r="N122" s="77"/>
    </row>
    <row r="123" spans="1:14" s="23" customFormat="1" ht="12.75" customHeight="1" hidden="1">
      <c r="A123" s="24"/>
      <c r="B123" s="25" t="s">
        <v>144</v>
      </c>
      <c r="C123" s="21"/>
      <c r="E123" s="28"/>
      <c r="F123" s="29"/>
      <c r="H123" s="28"/>
      <c r="L123" s="99">
        <v>0</v>
      </c>
      <c r="M123" s="60">
        <v>0</v>
      </c>
      <c r="N123" s="60">
        <v>0</v>
      </c>
    </row>
    <row r="124" spans="1:14" s="23" customFormat="1" ht="12.75" customHeight="1" hidden="1">
      <c r="A124" s="24"/>
      <c r="B124" s="25" t="s">
        <v>144</v>
      </c>
      <c r="C124" s="21"/>
      <c r="E124" s="28"/>
      <c r="F124" s="29"/>
      <c r="H124" s="28"/>
      <c r="L124" s="99">
        <v>770142.34</v>
      </c>
      <c r="M124" s="60">
        <v>770142.34</v>
      </c>
      <c r="N124" s="60">
        <v>774910.4</v>
      </c>
    </row>
    <row r="125" spans="1:14" s="23" customFormat="1" ht="12.75" customHeight="1" hidden="1">
      <c r="A125" s="24" t="s">
        <v>102</v>
      </c>
      <c r="B125" s="25" t="s">
        <v>144</v>
      </c>
      <c r="C125" s="21"/>
      <c r="E125" s="28"/>
      <c r="F125" s="29"/>
      <c r="H125" s="28"/>
      <c r="L125" s="69"/>
      <c r="M125" s="72"/>
      <c r="N125" s="72"/>
    </row>
    <row r="126" spans="1:14" s="23" customFormat="1" ht="12.75" customHeight="1" hidden="1">
      <c r="A126" s="24"/>
      <c r="B126" s="25" t="s">
        <v>144</v>
      </c>
      <c r="C126" s="21"/>
      <c r="E126" s="28"/>
      <c r="F126" s="29"/>
      <c r="H126" s="28"/>
      <c r="L126" s="71"/>
      <c r="M126" s="72"/>
      <c r="N126" s="72"/>
    </row>
    <row r="127" spans="1:14" s="23" customFormat="1" ht="12.75" customHeight="1" hidden="1">
      <c r="A127" s="24"/>
      <c r="B127" s="25" t="s">
        <v>144</v>
      </c>
      <c r="C127" s="58"/>
      <c r="D127" s="71"/>
      <c r="E127" s="28"/>
      <c r="F127" s="29"/>
      <c r="H127" s="28"/>
      <c r="M127" s="30"/>
      <c r="N127" s="30"/>
    </row>
    <row r="128" spans="1:14" s="23" customFormat="1" ht="12.75" customHeight="1" hidden="1">
      <c r="A128" s="24"/>
      <c r="B128" s="25" t="s">
        <v>144</v>
      </c>
      <c r="C128" s="21"/>
      <c r="D128" s="21"/>
      <c r="E128" s="28"/>
      <c r="F128" s="29"/>
      <c r="G128" s="73"/>
      <c r="H128" s="28"/>
      <c r="I128" s="74"/>
      <c r="N128" s="75"/>
    </row>
    <row r="129" spans="1:14" s="21" customFormat="1" ht="12.75" customHeight="1" hidden="1">
      <c r="A129" s="24"/>
      <c r="B129" s="25" t="s">
        <v>144</v>
      </c>
      <c r="C129" s="69"/>
      <c r="D129" s="69"/>
      <c r="E129" s="28"/>
      <c r="F129" s="29"/>
      <c r="G129" s="61"/>
      <c r="H129" s="28"/>
      <c r="I129" s="61"/>
      <c r="J129" s="76"/>
      <c r="K129" s="63"/>
      <c r="M129" s="75"/>
      <c r="N129" s="75"/>
    </row>
    <row r="130" spans="1:14" s="21" customFormat="1" ht="12.75" customHeight="1" hidden="1">
      <c r="A130" s="24"/>
      <c r="B130" s="25" t="s">
        <v>144</v>
      </c>
      <c r="C130" s="69"/>
      <c r="D130" s="69"/>
      <c r="E130" s="28"/>
      <c r="F130" s="29"/>
      <c r="G130" s="61"/>
      <c r="H130" s="28"/>
      <c r="I130" s="61"/>
      <c r="J130" s="76"/>
      <c r="K130" s="23"/>
      <c r="M130" s="75"/>
      <c r="N130" s="75"/>
    </row>
    <row r="131" spans="1:14" s="21" customFormat="1" ht="12.75" customHeight="1" hidden="1">
      <c r="A131" s="24"/>
      <c r="B131" s="25" t="s">
        <v>144</v>
      </c>
      <c r="C131" s="69"/>
      <c r="E131" s="28"/>
      <c r="F131" s="29"/>
      <c r="G131" s="69"/>
      <c r="H131" s="28"/>
      <c r="I131" s="63"/>
      <c r="M131" s="75"/>
      <c r="N131" s="75"/>
    </row>
    <row r="132" spans="1:14" s="21" customFormat="1" ht="12.75" customHeight="1" hidden="1">
      <c r="A132" s="24"/>
      <c r="B132" s="25" t="s">
        <v>144</v>
      </c>
      <c r="C132" s="69"/>
      <c r="E132" s="28"/>
      <c r="F132" s="29"/>
      <c r="G132" s="69"/>
      <c r="H132" s="28"/>
      <c r="I132" s="63"/>
      <c r="M132" s="63"/>
      <c r="N132" s="77"/>
    </row>
    <row r="133" spans="1:14" s="21" customFormat="1" ht="12.75" customHeight="1" hidden="1">
      <c r="A133" s="24"/>
      <c r="B133" s="25" t="s">
        <v>144</v>
      </c>
      <c r="C133" s="69"/>
      <c r="D133" s="69"/>
      <c r="E133" s="28"/>
      <c r="F133" s="29"/>
      <c r="H133" s="28"/>
      <c r="J133" s="61"/>
      <c r="K133" s="61"/>
      <c r="M133" s="75"/>
      <c r="N133" s="75"/>
    </row>
    <row r="134" spans="1:14" s="21" customFormat="1" ht="12.75" customHeight="1" hidden="1">
      <c r="A134" s="24"/>
      <c r="B134" s="25" t="s">
        <v>144</v>
      </c>
      <c r="D134" s="69"/>
      <c r="E134" s="28"/>
      <c r="F134" s="29"/>
      <c r="H134" s="28"/>
      <c r="L134" s="63"/>
      <c r="M134" s="69"/>
      <c r="N134" s="63"/>
    </row>
    <row r="135" spans="1:12" s="21" customFormat="1" ht="12.75" customHeight="1" hidden="1">
      <c r="A135" s="24" t="e">
        <f>_XLL.REPEATEND()</f>
        <v>#NAME?</v>
      </c>
      <c r="B135" s="25" t="s">
        <v>144</v>
      </c>
      <c r="D135" s="69"/>
      <c r="E135" s="28"/>
      <c r="F135" s="29"/>
      <c r="H135" s="28"/>
      <c r="J135" s="69"/>
      <c r="K135" s="63"/>
      <c r="L135" s="63"/>
    </row>
    <row r="136" spans="1:14" s="21" customFormat="1" ht="12.75" customHeight="1" hidden="1">
      <c r="A136" s="24" t="s">
        <v>103</v>
      </c>
      <c r="B136" s="25" t="s">
        <v>155</v>
      </c>
      <c r="C136" s="78"/>
      <c r="D136" s="101"/>
      <c r="E136" s="28"/>
      <c r="F136" s="29"/>
      <c r="H136" s="28"/>
      <c r="J136" s="60">
        <v>0</v>
      </c>
      <c r="K136" s="60">
        <v>0</v>
      </c>
      <c r="L136" s="70"/>
      <c r="M136" s="23"/>
      <c r="N136" s="23"/>
    </row>
    <row r="137" spans="1:14" s="21" customFormat="1" ht="12.75" customHeight="1" hidden="1">
      <c r="A137" s="24"/>
      <c r="B137" s="25" t="s">
        <v>144</v>
      </c>
      <c r="C137" s="102"/>
      <c r="D137" s="22"/>
      <c r="E137" s="28"/>
      <c r="F137" s="29"/>
      <c r="G137" s="63"/>
      <c r="H137" s="28"/>
      <c r="I137" s="63"/>
      <c r="L137" s="70"/>
      <c r="M137" s="61"/>
      <c r="N137" s="61"/>
    </row>
    <row r="138" spans="1:16" s="21" customFormat="1" ht="12.75">
      <c r="A138" s="24"/>
      <c r="B138" s="25" t="s">
        <v>156</v>
      </c>
      <c r="C138" s="64" t="s">
        <v>61</v>
      </c>
      <c r="D138" s="55">
        <v>15</v>
      </c>
      <c r="E138" s="28"/>
      <c r="F138" s="29"/>
      <c r="G138" s="65">
        <f>'[1]6.NOTES'!H1662</f>
        <v>346033.42</v>
      </c>
      <c r="H138" s="28"/>
      <c r="I138" s="66">
        <v>228565.18</v>
      </c>
      <c r="O138" s="21">
        <v>0</v>
      </c>
      <c r="P138" s="21">
        <v>0</v>
      </c>
    </row>
    <row r="139" spans="1:13" s="21" customFormat="1" ht="12.75" customHeight="1" hidden="1">
      <c r="A139" s="24" t="s">
        <v>88</v>
      </c>
      <c r="B139" s="25" t="s">
        <v>157</v>
      </c>
      <c r="C139" s="58" t="s">
        <v>90</v>
      </c>
      <c r="D139" s="103"/>
      <c r="E139" s="28"/>
      <c r="F139" s="29"/>
      <c r="H139" s="28"/>
      <c r="J139" s="61">
        <v>0</v>
      </c>
      <c r="K139" s="61">
        <v>0</v>
      </c>
      <c r="L139" s="60">
        <v>-13952.04</v>
      </c>
      <c r="M139" s="60">
        <v>-18107.75</v>
      </c>
    </row>
    <row r="140" spans="1:16" ht="12.75" hidden="1">
      <c r="A140" s="24" t="s">
        <v>88</v>
      </c>
      <c r="B140" s="25" t="s">
        <v>157</v>
      </c>
      <c r="C140" s="58" t="s">
        <v>90</v>
      </c>
      <c r="D140" s="103"/>
      <c r="E140" s="28"/>
      <c r="F140" s="29"/>
      <c r="G140" s="21"/>
      <c r="H140" s="28"/>
      <c r="I140" s="21"/>
      <c r="J140" s="61">
        <v>0</v>
      </c>
      <c r="K140" s="61">
        <v>0</v>
      </c>
      <c r="L140" s="60">
        <v>-335295.17</v>
      </c>
      <c r="M140" s="60">
        <v>-349474.6</v>
      </c>
      <c r="N140" s="21"/>
      <c r="O140" s="21"/>
      <c r="P140" s="21"/>
    </row>
    <row r="141" spans="1:16" ht="12.75" hidden="1">
      <c r="A141" s="24" t="s">
        <v>88</v>
      </c>
      <c r="B141" s="25" t="s">
        <v>157</v>
      </c>
      <c r="C141" s="58" t="s">
        <v>90</v>
      </c>
      <c r="D141" s="103"/>
      <c r="E141" s="28"/>
      <c r="F141" s="29"/>
      <c r="G141" s="21"/>
      <c r="H141" s="28"/>
      <c r="I141" s="21"/>
      <c r="J141" s="61">
        <v>0</v>
      </c>
      <c r="K141" s="61">
        <v>0</v>
      </c>
      <c r="L141" s="60">
        <v>-17881.17</v>
      </c>
      <c r="M141" s="60">
        <v>-17277.57</v>
      </c>
      <c r="N141" s="21"/>
      <c r="O141" s="21"/>
      <c r="P141" s="21"/>
    </row>
    <row r="142" spans="1:16" ht="12.75" hidden="1">
      <c r="A142" s="24" t="s">
        <v>88</v>
      </c>
      <c r="B142" s="25" t="s">
        <v>157</v>
      </c>
      <c r="C142" s="58" t="s">
        <v>90</v>
      </c>
      <c r="D142" s="103"/>
      <c r="E142" s="28"/>
      <c r="F142" s="29"/>
      <c r="G142" s="21"/>
      <c r="H142" s="28"/>
      <c r="I142" s="21"/>
      <c r="J142" s="61">
        <v>0</v>
      </c>
      <c r="K142" s="61">
        <v>0</v>
      </c>
      <c r="L142" s="60">
        <v>-2523.96</v>
      </c>
      <c r="M142" s="60">
        <v>-2667.96</v>
      </c>
      <c r="N142" s="21"/>
      <c r="O142" s="21"/>
      <c r="P142" s="21"/>
    </row>
    <row r="143" spans="1:11" s="21" customFormat="1" ht="12.75" customHeight="1" hidden="1">
      <c r="A143" s="24"/>
      <c r="B143" s="25" t="s">
        <v>83</v>
      </c>
      <c r="C143" s="62"/>
      <c r="D143" s="103"/>
      <c r="E143" s="28"/>
      <c r="F143" s="29"/>
      <c r="G143" s="61"/>
      <c r="H143" s="28"/>
      <c r="I143" s="61"/>
      <c r="J143" s="63"/>
      <c r="K143" s="63"/>
    </row>
    <row r="144" spans="1:11" s="21" customFormat="1" ht="12.75" customHeight="1" hidden="1">
      <c r="A144" s="24" t="s">
        <v>158</v>
      </c>
      <c r="B144" s="25" t="s">
        <v>148</v>
      </c>
      <c r="C144" s="58" t="s">
        <v>65</v>
      </c>
      <c r="D144" s="22"/>
      <c r="E144" s="28"/>
      <c r="F144" s="29"/>
      <c r="H144" s="28"/>
      <c r="J144" s="60">
        <v>0</v>
      </c>
      <c r="K144" s="60">
        <v>0</v>
      </c>
    </row>
    <row r="145" spans="1:11" s="21" customFormat="1" ht="12.75" customHeight="1" hidden="1">
      <c r="A145" s="24" t="s">
        <v>159</v>
      </c>
      <c r="B145" s="25" t="s">
        <v>148</v>
      </c>
      <c r="C145" s="58" t="s">
        <v>65</v>
      </c>
      <c r="D145" s="22"/>
      <c r="E145" s="28"/>
      <c r="F145" s="29"/>
      <c r="H145" s="28"/>
      <c r="J145" s="60">
        <v>0</v>
      </c>
      <c r="K145" s="60">
        <v>0</v>
      </c>
    </row>
    <row r="146" spans="1:16" s="21" customFormat="1" ht="12.75" customHeight="1" hidden="1">
      <c r="A146" s="24"/>
      <c r="B146" s="25" t="s">
        <v>156</v>
      </c>
      <c r="C146" s="64" t="s">
        <v>65</v>
      </c>
      <c r="D146" s="55" t="s">
        <v>81</v>
      </c>
      <c r="E146" s="28"/>
      <c r="F146" s="29"/>
      <c r="G146" s="65">
        <v>0</v>
      </c>
      <c r="H146" s="28"/>
      <c r="I146" s="66">
        <v>0</v>
      </c>
      <c r="J146" s="61"/>
      <c r="K146" s="61"/>
      <c r="O146" s="21">
        <v>0</v>
      </c>
      <c r="P146" s="21">
        <v>0</v>
      </c>
    </row>
    <row r="147" spans="1:9" s="21" customFormat="1" ht="12.75" customHeight="1" hidden="1">
      <c r="A147" s="24"/>
      <c r="B147" s="25" t="s">
        <v>83</v>
      </c>
      <c r="C147" s="58"/>
      <c r="D147" s="59"/>
      <c r="E147" s="28"/>
      <c r="F147" s="29"/>
      <c r="G147" s="59"/>
      <c r="H147" s="28"/>
      <c r="I147" s="63"/>
    </row>
    <row r="148" spans="1:9" s="21" customFormat="1" ht="12.75" customHeight="1" hidden="1">
      <c r="A148" s="24"/>
      <c r="B148" s="25" t="s">
        <v>83</v>
      </c>
      <c r="C148" s="64"/>
      <c r="D148" s="55"/>
      <c r="E148" s="28"/>
      <c r="F148" s="29"/>
      <c r="G148" s="80"/>
      <c r="H148" s="28"/>
      <c r="I148" s="81"/>
    </row>
    <row r="149" spans="1:14" s="21" customFormat="1" ht="12.75" customHeight="1" hidden="1">
      <c r="A149" s="24"/>
      <c r="B149" s="25" t="s">
        <v>144</v>
      </c>
      <c r="D149" s="69"/>
      <c r="E149" s="28"/>
      <c r="F149" s="29"/>
      <c r="H149" s="28"/>
      <c r="L149" s="63"/>
      <c r="M149" s="69"/>
      <c r="N149" s="63"/>
    </row>
    <row r="150" spans="1:9" s="21" customFormat="1" ht="12.75" customHeight="1" hidden="1">
      <c r="A150" s="24" t="s">
        <v>95</v>
      </c>
      <c r="B150" s="25" t="s">
        <v>160</v>
      </c>
      <c r="C150" s="64" t="s">
        <v>161</v>
      </c>
      <c r="D150" s="55" t="s">
        <v>81</v>
      </c>
      <c r="E150" s="28"/>
      <c r="F150" s="29"/>
      <c r="G150" s="65">
        <v>0</v>
      </c>
      <c r="H150" s="28"/>
      <c r="I150" s="66">
        <v>0</v>
      </c>
    </row>
    <row r="151" spans="1:9" s="21" customFormat="1" ht="12.75" customHeight="1" hidden="1">
      <c r="A151" s="24"/>
      <c r="B151" s="25" t="s">
        <v>83</v>
      </c>
      <c r="C151" s="58"/>
      <c r="D151" s="59"/>
      <c r="E151" s="28"/>
      <c r="F151" s="29"/>
      <c r="G151" s="59"/>
      <c r="H151" s="28"/>
      <c r="I151" s="63"/>
    </row>
    <row r="152" spans="1:9" s="21" customFormat="1" ht="12.75" customHeight="1" hidden="1">
      <c r="A152" s="24"/>
      <c r="B152" s="25" t="s">
        <v>83</v>
      </c>
      <c r="C152" s="64"/>
      <c r="D152" s="55"/>
      <c r="E152" s="28"/>
      <c r="F152" s="29"/>
      <c r="G152" s="80"/>
      <c r="H152" s="28"/>
      <c r="I152" s="81"/>
    </row>
    <row r="153" spans="1:9" s="21" customFormat="1" ht="12.75" customHeight="1" hidden="1">
      <c r="A153" s="24"/>
      <c r="B153" s="25" t="s">
        <v>83</v>
      </c>
      <c r="D153" s="59"/>
      <c r="E153" s="28"/>
      <c r="F153" s="29"/>
      <c r="G153" s="63"/>
      <c r="H153" s="28"/>
      <c r="I153" s="63"/>
    </row>
    <row r="154" spans="1:9" s="21" customFormat="1" ht="12.75">
      <c r="A154" s="24" t="s">
        <v>162</v>
      </c>
      <c r="B154" s="25" t="s">
        <v>163</v>
      </c>
      <c r="C154" s="64" t="s">
        <v>62</v>
      </c>
      <c r="D154" s="55">
        <v>16</v>
      </c>
      <c r="E154" s="28"/>
      <c r="F154" s="29"/>
      <c r="G154" s="65">
        <v>59889.55</v>
      </c>
      <c r="H154" s="28"/>
      <c r="I154" s="66">
        <v>64007.9</v>
      </c>
    </row>
    <row r="155" spans="1:14" s="21" customFormat="1" ht="12.75" customHeight="1" hidden="1">
      <c r="A155" s="24"/>
      <c r="B155" s="25" t="s">
        <v>144</v>
      </c>
      <c r="D155" s="69"/>
      <c r="E155" s="28"/>
      <c r="F155" s="29"/>
      <c r="H155" s="28"/>
      <c r="L155" s="63"/>
      <c r="M155" s="69"/>
      <c r="N155" s="63"/>
    </row>
    <row r="156" spans="1:9" s="21" customFormat="1" ht="12.75" customHeight="1" hidden="1">
      <c r="A156" s="24" t="s">
        <v>164</v>
      </c>
      <c r="B156" s="25" t="s">
        <v>163</v>
      </c>
      <c r="C156" s="64" t="s">
        <v>67</v>
      </c>
      <c r="D156" s="55" t="s">
        <v>81</v>
      </c>
      <c r="E156" s="28"/>
      <c r="F156" s="29"/>
      <c r="G156" s="65">
        <v>0</v>
      </c>
      <c r="H156" s="28"/>
      <c r="I156" s="66">
        <v>0</v>
      </c>
    </row>
    <row r="157" spans="1:9" s="21" customFormat="1" ht="19.5" customHeight="1">
      <c r="A157" s="24"/>
      <c r="B157" s="25" t="s">
        <v>117</v>
      </c>
      <c r="C157" s="82" t="s">
        <v>63</v>
      </c>
      <c r="D157" s="55"/>
      <c r="E157" s="28"/>
      <c r="F157" s="29"/>
      <c r="G157" s="83">
        <f>AccountPay+Prov</f>
        <v>405922.97</v>
      </c>
      <c r="H157" s="28"/>
      <c r="I157" s="84">
        <v>292573.08</v>
      </c>
    </row>
    <row r="158" spans="1:10" s="21" customFormat="1" ht="6.75" customHeight="1">
      <c r="A158" s="24"/>
      <c r="B158" s="25"/>
      <c r="C158" s="85"/>
      <c r="D158" s="55"/>
      <c r="E158" s="28"/>
      <c r="F158" s="29"/>
      <c r="G158" s="86"/>
      <c r="H158" s="28"/>
      <c r="I158" s="87"/>
      <c r="J158" s="21" t="b">
        <v>1</v>
      </c>
    </row>
    <row r="159" spans="1:9" s="21" customFormat="1" ht="15.75" customHeight="1">
      <c r="A159" s="24"/>
      <c r="B159" s="25" t="s">
        <v>84</v>
      </c>
      <c r="C159" s="54" t="s">
        <v>64</v>
      </c>
      <c r="D159" s="55"/>
      <c r="E159" s="28"/>
      <c r="F159" s="29"/>
      <c r="G159" s="56"/>
      <c r="H159" s="28"/>
      <c r="I159" s="57"/>
    </row>
    <row r="160" spans="1:16" s="21" customFormat="1" ht="12.75" customHeight="1" hidden="1">
      <c r="A160" s="24" t="s">
        <v>165</v>
      </c>
      <c r="B160" s="25" t="s">
        <v>163</v>
      </c>
      <c r="C160" s="64" t="s">
        <v>61</v>
      </c>
      <c r="D160" s="55" t="s">
        <v>81</v>
      </c>
      <c r="E160" s="28"/>
      <c r="F160" s="29"/>
      <c r="G160" s="65">
        <v>0</v>
      </c>
      <c r="H160" s="28"/>
      <c r="I160" s="66">
        <v>0</v>
      </c>
      <c r="O160" s="21">
        <v>0</v>
      </c>
      <c r="P160" s="21">
        <v>0</v>
      </c>
    </row>
    <row r="161" spans="1:11" s="21" customFormat="1" ht="12.75" customHeight="1" hidden="1">
      <c r="A161" s="24" t="s">
        <v>166</v>
      </c>
      <c r="B161" s="25" t="s">
        <v>148</v>
      </c>
      <c r="C161" s="58" t="s">
        <v>65</v>
      </c>
      <c r="D161" s="59"/>
      <c r="E161" s="28"/>
      <c r="F161" s="29"/>
      <c r="H161" s="28"/>
      <c r="J161" s="60">
        <v>270426.75</v>
      </c>
      <c r="K161" s="60">
        <v>298977.23</v>
      </c>
    </row>
    <row r="162" spans="1:11" s="21" customFormat="1" ht="12.75" customHeight="1" hidden="1">
      <c r="A162" s="24" t="s">
        <v>167</v>
      </c>
      <c r="B162" s="25" t="s">
        <v>148</v>
      </c>
      <c r="C162" s="58" t="s">
        <v>65</v>
      </c>
      <c r="D162" s="59"/>
      <c r="E162" s="28"/>
      <c r="F162" s="29"/>
      <c r="H162" s="28"/>
      <c r="J162" s="60">
        <v>0</v>
      </c>
      <c r="K162" s="60">
        <v>0</v>
      </c>
    </row>
    <row r="163" spans="1:11" s="21" customFormat="1" ht="12.75" customHeight="1" hidden="1">
      <c r="A163" s="24" t="s">
        <v>119</v>
      </c>
      <c r="B163" s="25" t="s">
        <v>145</v>
      </c>
      <c r="C163" s="58" t="s">
        <v>100</v>
      </c>
      <c r="D163" s="59"/>
      <c r="E163" s="28"/>
      <c r="F163" s="29"/>
      <c r="G163" s="30"/>
      <c r="H163" s="28"/>
      <c r="I163" s="30"/>
      <c r="J163" s="60">
        <v>0</v>
      </c>
      <c r="K163" s="60">
        <v>0</v>
      </c>
    </row>
    <row r="164" spans="1:11" s="21" customFormat="1" ht="12.75" customHeight="1" hidden="1">
      <c r="A164" s="24"/>
      <c r="B164" s="25" t="s">
        <v>83</v>
      </c>
      <c r="C164" s="62"/>
      <c r="D164" s="59"/>
      <c r="E164" s="28"/>
      <c r="F164" s="29"/>
      <c r="G164" s="30"/>
      <c r="H164" s="28"/>
      <c r="I164" s="30"/>
      <c r="J164" s="61"/>
      <c r="K164" s="61"/>
    </row>
    <row r="165" spans="1:16" s="21" customFormat="1" ht="12.75">
      <c r="A165" s="24"/>
      <c r="B165" s="25" t="s">
        <v>163</v>
      </c>
      <c r="C165" s="64" t="s">
        <v>65</v>
      </c>
      <c r="D165" s="55">
        <v>17</v>
      </c>
      <c r="E165" s="28"/>
      <c r="F165" s="29"/>
      <c r="G165" s="65">
        <v>270426.75</v>
      </c>
      <c r="H165" s="28"/>
      <c r="I165" s="66">
        <v>298977.23</v>
      </c>
      <c r="J165" s="61"/>
      <c r="K165" s="61"/>
      <c r="O165" s="21">
        <v>0</v>
      </c>
      <c r="P165" s="21">
        <v>0</v>
      </c>
    </row>
    <row r="166" spans="1:9" s="21" customFormat="1" ht="12.75" customHeight="1" hidden="1">
      <c r="A166" s="24"/>
      <c r="B166" s="25" t="s">
        <v>83</v>
      </c>
      <c r="C166" s="58"/>
      <c r="D166" s="59"/>
      <c r="E166" s="28"/>
      <c r="F166" s="29"/>
      <c r="G166" s="59"/>
      <c r="H166" s="28"/>
      <c r="I166" s="63"/>
    </row>
    <row r="167" spans="1:9" s="21" customFormat="1" ht="12.75" customHeight="1" hidden="1">
      <c r="A167" s="24"/>
      <c r="B167" s="25" t="s">
        <v>83</v>
      </c>
      <c r="C167" s="64"/>
      <c r="D167" s="55"/>
      <c r="E167" s="28"/>
      <c r="F167" s="29"/>
      <c r="G167" s="80"/>
      <c r="H167" s="28"/>
      <c r="I167" s="81"/>
    </row>
    <row r="168" spans="1:14" s="21" customFormat="1" ht="12.75" customHeight="1" hidden="1">
      <c r="A168" s="24"/>
      <c r="B168" s="25" t="s">
        <v>144</v>
      </c>
      <c r="D168" s="69"/>
      <c r="E168" s="28"/>
      <c r="F168" s="29"/>
      <c r="H168" s="28"/>
      <c r="L168" s="63"/>
      <c r="M168" s="69"/>
      <c r="N168" s="63"/>
    </row>
    <row r="169" spans="1:9" s="21" customFormat="1" ht="12.75" customHeight="1" hidden="1">
      <c r="A169" s="24" t="s">
        <v>168</v>
      </c>
      <c r="B169" s="25" t="s">
        <v>163</v>
      </c>
      <c r="C169" s="64" t="s">
        <v>169</v>
      </c>
      <c r="D169" s="55" t="s">
        <v>81</v>
      </c>
      <c r="E169" s="28"/>
      <c r="F169" s="29"/>
      <c r="G169" s="65">
        <v>0</v>
      </c>
      <c r="H169" s="28"/>
      <c r="I169" s="66">
        <v>0</v>
      </c>
    </row>
    <row r="170" spans="1:9" s="21" customFormat="1" ht="12.75" customHeight="1" hidden="1">
      <c r="A170" s="24"/>
      <c r="B170" s="25" t="s">
        <v>83</v>
      </c>
      <c r="C170" s="58"/>
      <c r="D170" s="59"/>
      <c r="E170" s="28"/>
      <c r="F170" s="29"/>
      <c r="G170" s="59"/>
      <c r="H170" s="28"/>
      <c r="I170" s="63"/>
    </row>
    <row r="171" spans="1:9" s="21" customFormat="1" ht="12.75" customHeight="1" hidden="1">
      <c r="A171" s="24"/>
      <c r="B171" s="25" t="s">
        <v>83</v>
      </c>
      <c r="C171" s="64"/>
      <c r="D171" s="55"/>
      <c r="E171" s="28"/>
      <c r="F171" s="29"/>
      <c r="G171" s="80"/>
      <c r="H171" s="28"/>
      <c r="I171" s="81"/>
    </row>
    <row r="172" spans="1:9" s="21" customFormat="1" ht="12.75" customHeight="1" hidden="1">
      <c r="A172" s="24"/>
      <c r="B172" s="25" t="s">
        <v>83</v>
      </c>
      <c r="D172" s="59"/>
      <c r="E172" s="28"/>
      <c r="F172" s="29"/>
      <c r="G172" s="63"/>
      <c r="H172" s="28"/>
      <c r="I172" s="63"/>
    </row>
    <row r="173" spans="1:9" s="21" customFormat="1" ht="12.75">
      <c r="A173" s="24" t="s">
        <v>170</v>
      </c>
      <c r="B173" s="25" t="s">
        <v>163</v>
      </c>
      <c r="C173" s="64" t="s">
        <v>66</v>
      </c>
      <c r="D173" s="55">
        <v>16</v>
      </c>
      <c r="E173" s="28"/>
      <c r="F173" s="29"/>
      <c r="G173" s="65">
        <v>82397.31</v>
      </c>
      <c r="H173" s="28"/>
      <c r="I173" s="66">
        <v>55179.54</v>
      </c>
    </row>
    <row r="174" spans="1:14" s="21" customFormat="1" ht="12.75" customHeight="1" hidden="1">
      <c r="A174" s="24"/>
      <c r="B174" s="25" t="s">
        <v>144</v>
      </c>
      <c r="D174" s="69"/>
      <c r="E174" s="28"/>
      <c r="F174" s="29"/>
      <c r="H174" s="28"/>
      <c r="L174" s="63"/>
      <c r="M174" s="69"/>
      <c r="N174" s="63"/>
    </row>
    <row r="175" spans="1:9" s="21" customFormat="1" ht="12.75">
      <c r="A175" s="24" t="s">
        <v>171</v>
      </c>
      <c r="B175" s="25" t="s">
        <v>163</v>
      </c>
      <c r="C175" s="64" t="s">
        <v>67</v>
      </c>
      <c r="D175" s="55">
        <v>18</v>
      </c>
      <c r="E175" s="28"/>
      <c r="F175" s="29"/>
      <c r="G175" s="65">
        <v>-11720.9</v>
      </c>
      <c r="H175" s="28"/>
      <c r="I175" s="66">
        <v>145917.33</v>
      </c>
    </row>
    <row r="176" spans="1:9" s="21" customFormat="1" ht="12.75" customHeight="1" hidden="1">
      <c r="A176" s="24" t="s">
        <v>172</v>
      </c>
      <c r="B176" s="25" t="s">
        <v>156</v>
      </c>
      <c r="C176" s="104" t="s">
        <v>173</v>
      </c>
      <c r="D176" s="55"/>
      <c r="E176" s="28"/>
      <c r="F176" s="29"/>
      <c r="G176" s="65">
        <v>0</v>
      </c>
      <c r="H176" s="28"/>
      <c r="I176" s="66">
        <v>0</v>
      </c>
    </row>
    <row r="177" spans="1:9" s="21" customFormat="1" ht="12.75" customHeight="1" hidden="1">
      <c r="A177" s="24" t="s">
        <v>174</v>
      </c>
      <c r="B177" s="25" t="s">
        <v>156</v>
      </c>
      <c r="C177" s="104" t="s">
        <v>175</v>
      </c>
      <c r="D177" s="55"/>
      <c r="E177" s="28"/>
      <c r="F177" s="29"/>
      <c r="G177" s="65">
        <v>0</v>
      </c>
      <c r="H177" s="28"/>
      <c r="I177" s="66">
        <v>0</v>
      </c>
    </row>
    <row r="178" spans="1:9" s="21" customFormat="1" ht="12.75" customHeight="1" hidden="1">
      <c r="A178" s="24" t="s">
        <v>176</v>
      </c>
      <c r="B178" s="25" t="s">
        <v>156</v>
      </c>
      <c r="C178" s="104" t="s">
        <v>177</v>
      </c>
      <c r="D178" s="55"/>
      <c r="E178" s="28"/>
      <c r="F178" s="29"/>
      <c r="G178" s="65">
        <v>0</v>
      </c>
      <c r="H178" s="28"/>
      <c r="I178" s="66">
        <v>0</v>
      </c>
    </row>
    <row r="179" spans="1:9" s="21" customFormat="1" ht="12.75" customHeight="1" hidden="1">
      <c r="A179" s="24" t="s">
        <v>178</v>
      </c>
      <c r="B179" s="25" t="s">
        <v>179</v>
      </c>
      <c r="C179" s="104" t="s">
        <v>180</v>
      </c>
      <c r="D179" s="55"/>
      <c r="E179" s="28"/>
      <c r="F179" s="29"/>
      <c r="G179" s="65">
        <v>0</v>
      </c>
      <c r="H179" s="28"/>
      <c r="I179" s="66">
        <v>0</v>
      </c>
    </row>
    <row r="180" spans="1:9" s="21" customFormat="1" ht="19.5" customHeight="1">
      <c r="A180" s="24"/>
      <c r="B180" s="25" t="s">
        <v>117</v>
      </c>
      <c r="C180" s="82" t="s">
        <v>68</v>
      </c>
      <c r="D180" s="55"/>
      <c r="E180" s="28"/>
      <c r="F180" s="29"/>
      <c r="G180" s="83">
        <v>341103.16</v>
      </c>
      <c r="H180" s="28"/>
      <c r="I180" s="84">
        <v>500074.1</v>
      </c>
    </row>
    <row r="181" spans="1:9" s="21" customFormat="1" ht="19.5" customHeight="1" thickBot="1">
      <c r="A181" s="24"/>
      <c r="B181" s="25" t="s">
        <v>117</v>
      </c>
      <c r="C181" s="90" t="s">
        <v>69</v>
      </c>
      <c r="D181" s="55"/>
      <c r="E181" s="28"/>
      <c r="F181" s="29"/>
      <c r="G181" s="91">
        <f>G180+G157</f>
        <v>747026.1299999999</v>
      </c>
      <c r="H181" s="28"/>
      <c r="I181" s="92">
        <v>792647.1799999999</v>
      </c>
    </row>
    <row r="182" spans="1:9" s="21" customFormat="1" ht="19.5" customHeight="1" thickBot="1" thickTop="1">
      <c r="A182" s="24"/>
      <c r="B182" s="25" t="s">
        <v>181</v>
      </c>
      <c r="C182" s="90" t="s">
        <v>70</v>
      </c>
      <c r="D182" s="55"/>
      <c r="E182" s="28"/>
      <c r="F182" s="29"/>
      <c r="G182" s="105">
        <f>G108-G181</f>
        <v>887364.5500000003</v>
      </c>
      <c r="H182" s="28"/>
      <c r="I182" s="106">
        <v>819910.3</v>
      </c>
    </row>
    <row r="183" spans="1:9" s="21" customFormat="1" ht="9" customHeight="1" thickTop="1">
      <c r="A183" s="24"/>
      <c r="B183" s="25" t="s">
        <v>118</v>
      </c>
      <c r="C183" s="85"/>
      <c r="D183" s="55"/>
      <c r="E183" s="28"/>
      <c r="F183" s="29"/>
      <c r="G183" s="93"/>
      <c r="H183" s="28"/>
      <c r="I183" s="94"/>
    </row>
    <row r="184" spans="1:9" s="21" customFormat="1" ht="12.75" customHeight="1" hidden="1">
      <c r="A184" s="24"/>
      <c r="B184" s="25" t="s">
        <v>83</v>
      </c>
      <c r="C184" s="107" t="s">
        <v>182</v>
      </c>
      <c r="D184" s="108"/>
      <c r="E184" s="28"/>
      <c r="F184" s="29"/>
      <c r="G184" s="109"/>
      <c r="H184" s="28"/>
      <c r="I184" s="109"/>
    </row>
    <row r="185" spans="1:9" s="21" customFormat="1" ht="12.75" customHeight="1" hidden="1">
      <c r="A185" s="24"/>
      <c r="B185" s="25" t="s">
        <v>183</v>
      </c>
      <c r="C185" s="54"/>
      <c r="D185" s="55"/>
      <c r="E185" s="28"/>
      <c r="F185" s="29"/>
      <c r="G185" s="56"/>
      <c r="H185" s="28"/>
      <c r="I185" s="57"/>
    </row>
    <row r="186" spans="1:9" s="21" customFormat="1" ht="12.75" customHeight="1" hidden="1">
      <c r="A186" s="24"/>
      <c r="B186" s="25" t="s">
        <v>184</v>
      </c>
      <c r="C186" s="64"/>
      <c r="D186" s="55"/>
      <c r="E186" s="28"/>
      <c r="F186" s="29"/>
      <c r="G186" s="80"/>
      <c r="H186" s="28"/>
      <c r="I186" s="81"/>
    </row>
    <row r="187" spans="1:11" s="21" customFormat="1" ht="12.75" customHeight="1" hidden="1">
      <c r="A187" s="24"/>
      <c r="B187" s="25" t="s">
        <v>144</v>
      </c>
      <c r="C187" s="58"/>
      <c r="D187" s="59"/>
      <c r="E187" s="28"/>
      <c r="F187" s="29"/>
      <c r="G187" s="30"/>
      <c r="H187" s="28"/>
      <c r="I187" s="30"/>
      <c r="J187" s="75"/>
      <c r="K187" s="75"/>
    </row>
    <row r="188" spans="1:11" s="21" customFormat="1" ht="12.75" customHeight="1" hidden="1">
      <c r="A188" s="24"/>
      <c r="B188" s="25" t="s">
        <v>144</v>
      </c>
      <c r="C188" s="58"/>
      <c r="D188" s="59"/>
      <c r="E188" s="28"/>
      <c r="F188" s="29"/>
      <c r="G188" s="30"/>
      <c r="H188" s="28"/>
      <c r="I188" s="30"/>
      <c r="J188" s="75"/>
      <c r="K188" s="75"/>
    </row>
    <row r="189" spans="1:9" s="21" customFormat="1" ht="12.75" customHeight="1" hidden="1">
      <c r="A189" s="24"/>
      <c r="B189" s="25" t="s">
        <v>144</v>
      </c>
      <c r="C189" s="64"/>
      <c r="D189" s="55"/>
      <c r="E189" s="28"/>
      <c r="F189" s="29"/>
      <c r="G189" s="80"/>
      <c r="H189" s="28"/>
      <c r="I189" s="81"/>
    </row>
    <row r="190" spans="1:9" s="21" customFormat="1" ht="12.75" customHeight="1" hidden="1">
      <c r="A190" s="24"/>
      <c r="B190" s="25" t="s">
        <v>144</v>
      </c>
      <c r="C190" s="64"/>
      <c r="D190" s="55"/>
      <c r="E190" s="28"/>
      <c r="F190" s="29"/>
      <c r="G190" s="80"/>
      <c r="H190" s="28"/>
      <c r="I190" s="81"/>
    </row>
    <row r="191" spans="1:9" s="21" customFormat="1" ht="12.75" customHeight="1" hidden="1">
      <c r="A191" s="24"/>
      <c r="B191" s="25" t="s">
        <v>144</v>
      </c>
      <c r="D191" s="59"/>
      <c r="E191" s="28"/>
      <c r="F191" s="29"/>
      <c r="G191" s="63"/>
      <c r="H191" s="28"/>
      <c r="I191" s="68"/>
    </row>
    <row r="192" spans="1:11" s="21" customFormat="1" ht="12.75" customHeight="1" hidden="1">
      <c r="A192" s="24"/>
      <c r="B192" s="25" t="s">
        <v>144</v>
      </c>
      <c r="D192" s="59"/>
      <c r="E192" s="28"/>
      <c r="F192" s="29"/>
      <c r="G192" s="63"/>
      <c r="H192" s="28"/>
      <c r="I192" s="68"/>
      <c r="J192" s="75"/>
      <c r="K192" s="75"/>
    </row>
    <row r="193" spans="1:11" s="21" customFormat="1" ht="12.75" customHeight="1" hidden="1">
      <c r="A193" s="24"/>
      <c r="B193" s="25" t="s">
        <v>184</v>
      </c>
      <c r="C193" s="58"/>
      <c r="D193" s="59"/>
      <c r="E193" s="28"/>
      <c r="F193" s="29"/>
      <c r="G193" s="30"/>
      <c r="H193" s="28"/>
      <c r="I193" s="30"/>
      <c r="J193" s="75"/>
      <c r="K193" s="75"/>
    </row>
    <row r="194" spans="1:11" s="21" customFormat="1" ht="12.75" customHeight="1" hidden="1">
      <c r="A194" s="24"/>
      <c r="B194" s="25" t="s">
        <v>144</v>
      </c>
      <c r="C194" s="58"/>
      <c r="D194" s="59"/>
      <c r="E194" s="28"/>
      <c r="F194" s="29"/>
      <c r="G194" s="30"/>
      <c r="H194" s="28"/>
      <c r="I194" s="30"/>
      <c r="J194" s="75"/>
      <c r="K194" s="75"/>
    </row>
    <row r="195" spans="1:11" s="21" customFormat="1" ht="12.75" customHeight="1" hidden="1">
      <c r="A195" s="24"/>
      <c r="B195" s="25" t="s">
        <v>144</v>
      </c>
      <c r="C195" s="58"/>
      <c r="E195" s="28"/>
      <c r="F195" s="29"/>
      <c r="G195" s="30"/>
      <c r="H195" s="28"/>
      <c r="I195" s="30"/>
      <c r="J195" s="75"/>
      <c r="K195" s="75"/>
    </row>
    <row r="196" spans="1:9" s="21" customFormat="1" ht="12.75" customHeight="1" hidden="1">
      <c r="A196" s="24"/>
      <c r="B196" s="25" t="s">
        <v>144</v>
      </c>
      <c r="C196" s="64"/>
      <c r="D196" s="55"/>
      <c r="E196" s="28"/>
      <c r="F196" s="29"/>
      <c r="G196" s="80"/>
      <c r="H196" s="28"/>
      <c r="I196" s="81"/>
    </row>
    <row r="197" spans="1:9" s="21" customFormat="1" ht="13.5" customHeight="1" hidden="1" thickBot="1">
      <c r="A197" s="24"/>
      <c r="B197" s="25" t="s">
        <v>185</v>
      </c>
      <c r="C197" s="90"/>
      <c r="D197" s="55"/>
      <c r="E197" s="28"/>
      <c r="F197" s="29"/>
      <c r="G197" s="110"/>
      <c r="H197" s="28"/>
      <c r="I197" s="111"/>
    </row>
    <row r="198" spans="1:9" s="21" customFormat="1" ht="13.5" customHeight="1" hidden="1" thickTop="1">
      <c r="A198" s="24"/>
      <c r="B198" s="25" t="s">
        <v>83</v>
      </c>
      <c r="C198" s="85"/>
      <c r="D198" s="55"/>
      <c r="E198" s="28"/>
      <c r="F198" s="29"/>
      <c r="G198" s="93"/>
      <c r="H198" s="28"/>
      <c r="I198" s="94"/>
    </row>
    <row r="199" spans="1:9" s="21" customFormat="1" ht="12.75" customHeight="1" hidden="1">
      <c r="A199" s="24"/>
      <c r="B199" s="25" t="s">
        <v>83</v>
      </c>
      <c r="C199" s="112"/>
      <c r="D199" s="112"/>
      <c r="E199" s="28"/>
      <c r="F199" s="29"/>
      <c r="G199" s="113"/>
      <c r="H199" s="28"/>
      <c r="I199" s="113"/>
    </row>
    <row r="200" spans="1:10" s="21" customFormat="1" ht="15.75" customHeight="1">
      <c r="A200" s="24"/>
      <c r="B200" s="25" t="s">
        <v>186</v>
      </c>
      <c r="C200" s="54" t="s">
        <v>71</v>
      </c>
      <c r="D200" s="55"/>
      <c r="E200" s="28"/>
      <c r="F200" s="29"/>
      <c r="G200" s="56"/>
      <c r="H200" s="28"/>
      <c r="I200" s="57"/>
      <c r="J200" s="21">
        <v>1</v>
      </c>
    </row>
    <row r="201" spans="1:9" s="21" customFormat="1" ht="12.75" customHeight="1" hidden="1">
      <c r="A201" s="24" t="s">
        <v>187</v>
      </c>
      <c r="B201" s="25" t="s">
        <v>179</v>
      </c>
      <c r="C201" s="64" t="s">
        <v>81</v>
      </c>
      <c r="D201" s="55"/>
      <c r="E201" s="28"/>
      <c r="F201" s="29"/>
      <c r="G201" s="65">
        <v>0</v>
      </c>
      <c r="H201" s="28"/>
      <c r="I201" s="66">
        <v>0</v>
      </c>
    </row>
    <row r="202" spans="1:12" s="21" customFormat="1" ht="12.75" customHeight="1" hidden="1">
      <c r="A202" s="24"/>
      <c r="B202" s="25" t="s">
        <v>144</v>
      </c>
      <c r="C202" s="69"/>
      <c r="D202" s="59"/>
      <c r="E202" s="28"/>
      <c r="F202" s="29"/>
      <c r="G202" s="63"/>
      <c r="H202" s="28"/>
      <c r="I202" s="68"/>
      <c r="K202" s="60">
        <v>0</v>
      </c>
      <c r="L202" s="60">
        <v>0</v>
      </c>
    </row>
    <row r="203" spans="1:11" s="21" customFormat="1" ht="12.75" customHeight="1" hidden="1">
      <c r="A203" s="24" t="s">
        <v>188</v>
      </c>
      <c r="B203" s="25" t="s">
        <v>189</v>
      </c>
      <c r="C203" s="58" t="s">
        <v>72</v>
      </c>
      <c r="D203" s="59"/>
      <c r="E203" s="28"/>
      <c r="F203" s="29"/>
      <c r="G203" s="30"/>
      <c r="H203" s="28"/>
      <c r="I203" s="30"/>
      <c r="J203" s="60">
        <v>124999.9</v>
      </c>
      <c r="K203" s="60">
        <v>44999.9</v>
      </c>
    </row>
    <row r="204" spans="1:11" s="21" customFormat="1" ht="12.75" customHeight="1" hidden="1">
      <c r="A204" s="24"/>
      <c r="B204" s="25" t="s">
        <v>190</v>
      </c>
      <c r="C204" s="58" t="s">
        <v>191</v>
      </c>
      <c r="D204" s="59"/>
      <c r="E204" s="28"/>
      <c r="F204" s="29"/>
      <c r="G204" s="30"/>
      <c r="H204" s="28"/>
      <c r="I204" s="30"/>
      <c r="J204" s="60">
        <v>0</v>
      </c>
      <c r="K204" s="60">
        <v>0</v>
      </c>
    </row>
    <row r="205" spans="1:9" s="21" customFormat="1" ht="12.75">
      <c r="A205" s="24" t="s">
        <v>188</v>
      </c>
      <c r="B205" s="25" t="s">
        <v>192</v>
      </c>
      <c r="C205" s="64" t="s">
        <v>72</v>
      </c>
      <c r="D205" s="55">
        <v>19</v>
      </c>
      <c r="E205" s="28"/>
      <c r="F205" s="29"/>
      <c r="G205" s="65">
        <v>124999.9</v>
      </c>
      <c r="H205" s="28"/>
      <c r="I205" s="66">
        <v>44999.9</v>
      </c>
    </row>
    <row r="206" spans="1:9" s="21" customFormat="1" ht="12.75" customHeight="1" hidden="1">
      <c r="A206" s="24" t="s">
        <v>193</v>
      </c>
      <c r="B206" s="25" t="s">
        <v>179</v>
      </c>
      <c r="C206" s="64" t="s">
        <v>81</v>
      </c>
      <c r="D206" s="55"/>
      <c r="E206" s="28"/>
      <c r="F206" s="29"/>
      <c r="G206" s="65">
        <v>0</v>
      </c>
      <c r="H206" s="28"/>
      <c r="I206" s="66">
        <v>0</v>
      </c>
    </row>
    <row r="207" spans="1:9" s="21" customFormat="1" ht="12.75" customHeight="1" hidden="1">
      <c r="A207" s="24"/>
      <c r="B207" s="25" t="s">
        <v>144</v>
      </c>
      <c r="D207" s="59"/>
      <c r="E207" s="28"/>
      <c r="F207" s="29"/>
      <c r="G207" s="63"/>
      <c r="H207" s="28"/>
      <c r="I207" s="68"/>
    </row>
    <row r="208" spans="1:11" s="21" customFormat="1" ht="12.75" customHeight="1" hidden="1">
      <c r="A208" s="24" t="s">
        <v>194</v>
      </c>
      <c r="B208" s="25" t="s">
        <v>195</v>
      </c>
      <c r="C208" s="58" t="s">
        <v>196</v>
      </c>
      <c r="D208" s="59"/>
      <c r="E208" s="28"/>
      <c r="F208" s="29"/>
      <c r="G208" s="30"/>
      <c r="H208" s="28"/>
      <c r="I208" s="30"/>
      <c r="J208" s="60">
        <v>770142.34</v>
      </c>
      <c r="K208" s="60">
        <v>774910.4</v>
      </c>
    </row>
    <row r="209" spans="1:11" s="21" customFormat="1" ht="12.75" customHeight="1" hidden="1">
      <c r="A209" s="24"/>
      <c r="B209" s="25" t="s">
        <v>144</v>
      </c>
      <c r="C209" s="58" t="s">
        <v>191</v>
      </c>
      <c r="D209" s="59"/>
      <c r="E209" s="28"/>
      <c r="F209" s="29"/>
      <c r="G209" s="30"/>
      <c r="H209" s="28"/>
      <c r="I209" s="30"/>
      <c r="J209" s="60">
        <v>0</v>
      </c>
      <c r="K209" s="60">
        <v>0</v>
      </c>
    </row>
    <row r="210" spans="1:11" s="21" customFormat="1" ht="12.75" customHeight="1" hidden="1">
      <c r="A210" s="24"/>
      <c r="B210" s="25" t="s">
        <v>144</v>
      </c>
      <c r="C210" s="58" t="s">
        <v>197</v>
      </c>
      <c r="E210" s="28"/>
      <c r="F210" s="29"/>
      <c r="G210" s="30"/>
      <c r="H210" s="28"/>
      <c r="I210" s="30"/>
      <c r="J210" s="60">
        <v>0</v>
      </c>
      <c r="K210" s="60">
        <v>0</v>
      </c>
    </row>
    <row r="211" spans="1:9" s="21" customFormat="1" ht="12.75">
      <c r="A211" s="24" t="s">
        <v>194</v>
      </c>
      <c r="B211" s="25" t="s">
        <v>192</v>
      </c>
      <c r="C211" s="64" t="s">
        <v>73</v>
      </c>
      <c r="D211" s="55"/>
      <c r="E211" s="28"/>
      <c r="F211" s="29"/>
      <c r="G211" s="65">
        <f>'[1]6.Changes in Equity IA P.xlsX'!AU277</f>
        <v>762365.11</v>
      </c>
      <c r="H211" s="28"/>
      <c r="I211" s="66">
        <v>774910.4</v>
      </c>
    </row>
    <row r="212" spans="1:12" s="21" customFormat="1" ht="19.5" customHeight="1" thickBot="1">
      <c r="A212" s="24"/>
      <c r="B212" s="25" t="s">
        <v>198</v>
      </c>
      <c r="C212" s="90" t="s">
        <v>199</v>
      </c>
      <c r="D212" s="55"/>
      <c r="E212" s="28"/>
      <c r="F212" s="29"/>
      <c r="G212" s="105">
        <f>RetainedIA+ReservesIA</f>
        <v>887365.01</v>
      </c>
      <c r="H212" s="28"/>
      <c r="I212" s="106">
        <v>819910.3</v>
      </c>
      <c r="K212" s="21">
        <v>0</v>
      </c>
      <c r="L212" s="21">
        <v>0</v>
      </c>
    </row>
    <row r="213" spans="1:10" s="21" customFormat="1" ht="13.5" customHeight="1" hidden="1">
      <c r="A213" s="24"/>
      <c r="B213" s="25"/>
      <c r="C213" s="85"/>
      <c r="D213" s="55"/>
      <c r="E213" s="28"/>
      <c r="F213" s="29"/>
      <c r="G213" s="93"/>
      <c r="H213" s="28"/>
      <c r="I213" s="94"/>
      <c r="J213" s="21">
        <v>0</v>
      </c>
    </row>
    <row r="214" spans="1:10" s="21" customFormat="1" ht="12.75" customHeight="1" hidden="1">
      <c r="A214" s="24"/>
      <c r="B214" s="25"/>
      <c r="C214" s="112" t="s">
        <v>200</v>
      </c>
      <c r="D214" s="112"/>
      <c r="E214" s="28"/>
      <c r="F214" s="29"/>
      <c r="G214" s="114">
        <v>0</v>
      </c>
      <c r="H214" s="28"/>
      <c r="I214" s="114">
        <v>0</v>
      </c>
      <c r="J214" s="21">
        <v>0</v>
      </c>
    </row>
    <row r="215" spans="1:11" s="21" customFormat="1" ht="12.75" customHeight="1" hidden="1">
      <c r="A215" s="24" t="s">
        <v>201</v>
      </c>
      <c r="B215" s="25" t="s">
        <v>202</v>
      </c>
      <c r="C215" s="115"/>
      <c r="D215" s="116"/>
      <c r="E215" s="117"/>
      <c r="F215" s="117"/>
      <c r="G215" s="118"/>
      <c r="H215" s="119"/>
      <c r="I215" s="118"/>
      <c r="J215" s="120"/>
      <c r="K215" s="61"/>
    </row>
    <row r="216" spans="1:9" s="21" customFormat="1" ht="12.75" customHeight="1" hidden="1">
      <c r="A216" s="24"/>
      <c r="B216" s="25" t="s">
        <v>203</v>
      </c>
      <c r="C216" s="121" t="s">
        <v>204</v>
      </c>
      <c r="D216" s="121"/>
      <c r="E216" s="121"/>
      <c r="F216" s="121"/>
      <c r="G216" s="121"/>
      <c r="H216" s="121"/>
      <c r="I216" s="121"/>
    </row>
    <row r="217" spans="1:2" ht="12.75" customHeight="1" hidden="1">
      <c r="A217" s="24"/>
      <c r="B217" s="25" t="s">
        <v>202</v>
      </c>
    </row>
    <row r="218" spans="1:9" s="23" customFormat="1" ht="7.5" customHeight="1" hidden="1">
      <c r="A218" s="24"/>
      <c r="B218" s="25" t="s">
        <v>205</v>
      </c>
      <c r="C218" s="122"/>
      <c r="D218" s="122"/>
      <c r="E218" s="122"/>
      <c r="F218" s="122"/>
      <c r="G218" s="122"/>
      <c r="H218" s="122"/>
      <c r="I218" s="122"/>
    </row>
    <row r="219" spans="1:9" s="23" customFormat="1" ht="12.75" customHeight="1" hidden="1">
      <c r="A219" s="24"/>
      <c r="B219" s="25" t="s">
        <v>203</v>
      </c>
      <c r="C219" s="123" t="s">
        <v>206</v>
      </c>
      <c r="D219" s="121"/>
      <c r="E219" s="121"/>
      <c r="F219" s="121"/>
      <c r="G219" s="121"/>
      <c r="H219" s="121"/>
      <c r="I219" s="121"/>
    </row>
    <row r="220" spans="1:9" s="23" customFormat="1" ht="7.5" customHeight="1" hidden="1">
      <c r="A220" s="24"/>
      <c r="B220" s="25" t="s">
        <v>205</v>
      </c>
      <c r="C220" s="122" t="s">
        <v>207</v>
      </c>
      <c r="D220" s="122"/>
      <c r="E220" s="122"/>
      <c r="F220" s="122"/>
      <c r="G220" s="122"/>
      <c r="H220" s="122"/>
      <c r="I220" s="122"/>
    </row>
    <row r="221" spans="1:9" s="23" customFormat="1" ht="12.75" customHeight="1" hidden="1">
      <c r="A221" s="24"/>
      <c r="B221" s="25" t="s">
        <v>203</v>
      </c>
      <c r="C221" s="124" t="s">
        <v>208</v>
      </c>
      <c r="D221" s="124"/>
      <c r="E221" s="124"/>
      <c r="F221" s="124"/>
      <c r="G221" s="124"/>
      <c r="H221" s="124"/>
      <c r="I221" s="124"/>
    </row>
    <row r="222" spans="1:2" ht="12.75" customHeight="1" hidden="1">
      <c r="A222" s="24"/>
      <c r="B222" s="25" t="s">
        <v>83</v>
      </c>
    </row>
    <row r="223" spans="1:2" ht="12.75" customHeight="1" hidden="1">
      <c r="A223" s="24"/>
      <c r="B223" s="25" t="s">
        <v>83</v>
      </c>
    </row>
    <row r="224" spans="1:14" s="21" customFormat="1" ht="12.75" customHeight="1" hidden="1">
      <c r="A224" s="24"/>
      <c r="B224" s="25" t="s">
        <v>83</v>
      </c>
      <c r="C224" s="115"/>
      <c r="D224" s="125"/>
      <c r="E224" s="117"/>
      <c r="F224" s="117"/>
      <c r="G224" s="118"/>
      <c r="H224" s="119"/>
      <c r="I224" s="118"/>
      <c r="J224" s="118"/>
      <c r="K224" s="118"/>
      <c r="L224" s="21">
        <v>0</v>
      </c>
      <c r="M224" s="120"/>
      <c r="N224" s="61"/>
    </row>
    <row r="225" spans="1:11" s="21" customFormat="1" ht="12.75" customHeight="1" hidden="1">
      <c r="A225" s="24"/>
      <c r="B225" s="25" t="s">
        <v>83</v>
      </c>
      <c r="C225" s="115"/>
      <c r="D225" s="116"/>
      <c r="E225" s="117"/>
      <c r="F225" s="117"/>
      <c r="G225" s="118"/>
      <c r="H225" s="119"/>
      <c r="I225" s="118"/>
      <c r="J225" s="120"/>
      <c r="K225" s="61"/>
    </row>
    <row r="226" spans="1:9" s="21" customFormat="1" ht="12.75" customHeight="1" hidden="1">
      <c r="A226" s="24"/>
      <c r="B226" s="25" t="s">
        <v>83</v>
      </c>
      <c r="C226" s="126"/>
      <c r="D226" s="59"/>
      <c r="E226" s="127"/>
      <c r="F226" s="127"/>
      <c r="G226" s="77"/>
      <c r="H226" s="96"/>
      <c r="I226" s="77"/>
    </row>
    <row r="227" spans="1:9" s="21" customFormat="1" ht="12.75" customHeight="1" hidden="1">
      <c r="A227" s="24"/>
      <c r="B227" s="25" t="s">
        <v>83</v>
      </c>
      <c r="C227" s="126"/>
      <c r="D227" s="59"/>
      <c r="E227" s="127"/>
      <c r="F227" s="127"/>
      <c r="G227" s="77"/>
      <c r="H227" s="96"/>
      <c r="I227" s="77"/>
    </row>
    <row r="228" spans="1:9" s="21" customFormat="1" ht="12.75" customHeight="1" hidden="1">
      <c r="A228" s="24"/>
      <c r="B228" s="25" t="s">
        <v>83</v>
      </c>
      <c r="C228" s="126"/>
      <c r="D228" s="59"/>
      <c r="E228" s="127"/>
      <c r="F228" s="127"/>
      <c r="G228" s="77"/>
      <c r="H228" s="96"/>
      <c r="I228" s="77"/>
    </row>
    <row r="229" spans="1:9" s="21" customFormat="1" ht="12.75" customHeight="1" hidden="1">
      <c r="A229" s="24" t="s">
        <v>209</v>
      </c>
      <c r="B229" s="25" t="s">
        <v>210</v>
      </c>
      <c r="C229" s="115" t="s">
        <v>42</v>
      </c>
      <c r="D229" s="59"/>
      <c r="E229" s="117"/>
      <c r="F229" s="117"/>
      <c r="G229" s="118"/>
      <c r="H229" s="119"/>
      <c r="I229" s="118"/>
    </row>
    <row r="230" spans="1:9" s="21" customFormat="1" ht="12.75" customHeight="1" hidden="1">
      <c r="A230" s="24"/>
      <c r="B230" s="25" t="s">
        <v>83</v>
      </c>
      <c r="C230" s="115"/>
      <c r="D230" s="59"/>
      <c r="E230" s="117"/>
      <c r="F230" s="117"/>
      <c r="G230" s="118"/>
      <c r="H230" s="119"/>
      <c r="I230" s="118"/>
    </row>
    <row r="231" spans="1:9" s="21" customFormat="1" ht="12.75" customHeight="1" hidden="1">
      <c r="A231" s="24"/>
      <c r="B231" s="25" t="s">
        <v>83</v>
      </c>
      <c r="C231" s="23"/>
      <c r="D231" s="128"/>
      <c r="E231" s="127"/>
      <c r="F231" s="127"/>
      <c r="G231" s="77"/>
      <c r="H231" s="96"/>
      <c r="I231" s="63"/>
    </row>
    <row r="232" spans="1:9" s="21" customFormat="1" ht="12.75" customHeight="1" hidden="1">
      <c r="A232" s="24"/>
      <c r="B232" s="25" t="s">
        <v>83</v>
      </c>
      <c r="C232" s="23"/>
      <c r="D232" s="59"/>
      <c r="E232" s="127"/>
      <c r="F232" s="127"/>
      <c r="G232" s="77"/>
      <c r="H232" s="96"/>
      <c r="I232" s="77"/>
    </row>
    <row r="233" spans="1:9" s="21" customFormat="1" ht="12.75" customHeight="1" hidden="1">
      <c r="A233" s="24" t="s">
        <v>211</v>
      </c>
      <c r="B233" s="25" t="s">
        <v>212</v>
      </c>
      <c r="C233" s="23"/>
      <c r="D233" s="128" t="s">
        <v>81</v>
      </c>
      <c r="E233" s="127"/>
      <c r="F233" s="127"/>
      <c r="G233" s="60">
        <v>0</v>
      </c>
      <c r="H233" s="96"/>
      <c r="I233" s="60">
        <v>0</v>
      </c>
    </row>
    <row r="234" spans="1:9" s="21" customFormat="1" ht="12.75" customHeight="1" hidden="1">
      <c r="A234" s="24" t="s">
        <v>213</v>
      </c>
      <c r="B234" s="25" t="s">
        <v>212</v>
      </c>
      <c r="C234" s="23"/>
      <c r="D234" s="128" t="s">
        <v>81</v>
      </c>
      <c r="E234" s="127"/>
      <c r="F234" s="127"/>
      <c r="G234" s="60">
        <v>0</v>
      </c>
      <c r="H234" s="96"/>
      <c r="I234" s="60">
        <v>0</v>
      </c>
    </row>
    <row r="235" spans="1:11" s="21" customFormat="1" ht="12.75" customHeight="1" hidden="1">
      <c r="A235" s="24"/>
      <c r="B235" s="25" t="s">
        <v>214</v>
      </c>
      <c r="D235" s="128" t="s">
        <v>81</v>
      </c>
      <c r="E235" s="129">
        <v>0</v>
      </c>
      <c r="F235" s="118"/>
      <c r="G235" s="118"/>
      <c r="H235" s="119"/>
      <c r="I235" s="118"/>
      <c r="K235" s="97"/>
    </row>
    <row r="236" spans="1:11" s="21" customFormat="1" ht="12.75" customHeight="1" hidden="1">
      <c r="A236" s="24"/>
      <c r="B236" s="25" t="s">
        <v>214</v>
      </c>
      <c r="D236" s="128" t="s">
        <v>81</v>
      </c>
      <c r="E236" s="129">
        <v>0</v>
      </c>
      <c r="F236" s="118"/>
      <c r="G236" s="118"/>
      <c r="H236" s="119"/>
      <c r="I236" s="118"/>
      <c r="K236" s="97"/>
    </row>
    <row r="237" spans="1:11" s="21" customFormat="1" ht="12.75" customHeight="1" hidden="1">
      <c r="A237" s="24"/>
      <c r="B237" s="25" t="s">
        <v>214</v>
      </c>
      <c r="D237" s="128" t="s">
        <v>81</v>
      </c>
      <c r="E237" s="129">
        <v>0</v>
      </c>
      <c r="F237" s="118"/>
      <c r="G237" s="118"/>
      <c r="H237" s="119"/>
      <c r="I237" s="118"/>
      <c r="K237" s="97"/>
    </row>
    <row r="238" spans="1:11" s="21" customFormat="1" ht="12.75" customHeight="1" hidden="1">
      <c r="A238" s="24"/>
      <c r="B238" s="25" t="s">
        <v>214</v>
      </c>
      <c r="D238" s="128" t="s">
        <v>81</v>
      </c>
      <c r="E238" s="129">
        <v>0</v>
      </c>
      <c r="F238" s="118"/>
      <c r="G238" s="118"/>
      <c r="H238" s="119"/>
      <c r="I238" s="118"/>
      <c r="K238" s="97"/>
    </row>
    <row r="239" spans="1:9" s="21" customFormat="1" ht="12.75" customHeight="1" hidden="1">
      <c r="A239" s="24" t="s">
        <v>134</v>
      </c>
      <c r="B239" s="25" t="s">
        <v>215</v>
      </c>
      <c r="C239" s="58" t="s">
        <v>216</v>
      </c>
      <c r="D239" s="59"/>
      <c r="E239" s="59"/>
      <c r="F239" s="59"/>
      <c r="G239" s="60">
        <v>1012981.73</v>
      </c>
      <c r="H239" s="76"/>
      <c r="I239" s="60">
        <v>995708.35</v>
      </c>
    </row>
    <row r="240" spans="1:9" s="21" customFormat="1" ht="12.75" customHeight="1" hidden="1">
      <c r="A240" s="24"/>
      <c r="B240" s="25" t="s">
        <v>83</v>
      </c>
      <c r="C240" s="58" t="s">
        <v>133</v>
      </c>
      <c r="D240" s="59"/>
      <c r="E240" s="59"/>
      <c r="F240" s="59"/>
      <c r="G240" s="59"/>
      <c r="H240" s="76"/>
      <c r="I240" s="63"/>
    </row>
    <row r="241" spans="1:9" s="21" customFormat="1" ht="12.75" customHeight="1" hidden="1">
      <c r="A241" s="24" t="s">
        <v>217</v>
      </c>
      <c r="B241" s="25" t="s">
        <v>215</v>
      </c>
      <c r="D241" s="128" t="s">
        <v>218</v>
      </c>
      <c r="E241" s="59"/>
      <c r="F241" s="59"/>
      <c r="G241" s="60">
        <v>1653936.12</v>
      </c>
      <c r="H241" s="76"/>
      <c r="I241" s="60">
        <v>1573616.76</v>
      </c>
    </row>
    <row r="242" spans="1:9" s="21" customFormat="1" ht="12.75" customHeight="1" hidden="1">
      <c r="A242" s="24"/>
      <c r="B242" s="25" t="s">
        <v>83</v>
      </c>
      <c r="C242" s="23"/>
      <c r="D242" s="59"/>
      <c r="E242" s="127"/>
      <c r="F242" s="127"/>
      <c r="G242" s="77"/>
      <c r="H242" s="96"/>
      <c r="I242" s="77"/>
    </row>
    <row r="243" spans="1:9" s="21" customFormat="1" ht="12.75" customHeight="1" hidden="1">
      <c r="A243" s="24"/>
      <c r="B243" s="25" t="s">
        <v>83</v>
      </c>
      <c r="D243" s="128"/>
      <c r="E243" s="59"/>
      <c r="F243" s="59"/>
      <c r="G243" s="75"/>
      <c r="H243" s="76"/>
      <c r="I243" s="75"/>
    </row>
    <row r="244" spans="1:9" s="21" customFormat="1" ht="12.75" customHeight="1" hidden="1">
      <c r="A244" s="24"/>
      <c r="B244" s="25" t="s">
        <v>83</v>
      </c>
      <c r="C244" s="23"/>
      <c r="D244" s="59"/>
      <c r="E244" s="127"/>
      <c r="F244" s="127"/>
      <c r="G244" s="77"/>
      <c r="H244" s="96"/>
      <c r="I244" s="77"/>
    </row>
    <row r="245" spans="1:9" s="21" customFormat="1" ht="12.75" customHeight="1" hidden="1">
      <c r="A245" s="24"/>
      <c r="B245" s="25" t="s">
        <v>219</v>
      </c>
      <c r="C245" s="126"/>
      <c r="D245" s="128" t="s">
        <v>81</v>
      </c>
      <c r="E245" s="130">
        <v>1</v>
      </c>
      <c r="F245" s="127"/>
      <c r="G245" s="77"/>
      <c r="H245" s="96"/>
      <c r="I245" s="68"/>
    </row>
    <row r="246" spans="1:11" s="21" customFormat="1" ht="12.75" customHeight="1" hidden="1">
      <c r="A246" s="24" t="s">
        <v>188</v>
      </c>
      <c r="B246" s="25" t="s">
        <v>189</v>
      </c>
      <c r="C246" s="58" t="s">
        <v>72</v>
      </c>
      <c r="D246" s="59"/>
      <c r="E246" s="59"/>
      <c r="F246" s="59"/>
      <c r="G246" s="30"/>
      <c r="H246" s="76"/>
      <c r="I246" s="30"/>
      <c r="J246" s="60">
        <v>124999.9</v>
      </c>
      <c r="K246" s="60">
        <v>44999.9</v>
      </c>
    </row>
    <row r="247" spans="1:11" s="21" customFormat="1" ht="12.75" customHeight="1" hidden="1">
      <c r="A247" s="24"/>
      <c r="B247" s="25" t="s">
        <v>190</v>
      </c>
      <c r="C247" s="58" t="s">
        <v>191</v>
      </c>
      <c r="D247" s="59"/>
      <c r="E247" s="59"/>
      <c r="F247" s="59"/>
      <c r="G247" s="30"/>
      <c r="H247" s="76"/>
      <c r="I247" s="30"/>
      <c r="J247" s="60">
        <v>0</v>
      </c>
      <c r="K247" s="60">
        <v>0</v>
      </c>
    </row>
    <row r="248" spans="1:9" s="21" customFormat="1" ht="12.75" customHeight="1" hidden="1">
      <c r="A248" s="24"/>
      <c r="B248" s="25" t="s">
        <v>220</v>
      </c>
      <c r="C248" s="58" t="s">
        <v>72</v>
      </c>
      <c r="D248" s="128" t="s">
        <v>81</v>
      </c>
      <c r="E248" s="59"/>
      <c r="F248" s="59"/>
      <c r="G248" s="60">
        <v>124999.9</v>
      </c>
      <c r="H248" s="76"/>
      <c r="I248" s="60">
        <v>44999.9</v>
      </c>
    </row>
    <row r="249" spans="1:10" s="21" customFormat="1" ht="12.75" customHeight="1" hidden="1">
      <c r="A249" s="24"/>
      <c r="B249" s="25" t="s">
        <v>219</v>
      </c>
      <c r="C249" s="58" t="s">
        <v>221</v>
      </c>
      <c r="D249" s="128" t="s">
        <v>222</v>
      </c>
      <c r="E249" s="127"/>
      <c r="F249" s="127"/>
      <c r="G249" s="131">
        <v>2</v>
      </c>
      <c r="H249" s="96"/>
      <c r="I249" s="131">
        <v>0</v>
      </c>
      <c r="J249" s="131">
        <v>0</v>
      </c>
    </row>
    <row r="250" spans="1:14" s="21" customFormat="1" ht="12.75" customHeight="1" hidden="1">
      <c r="A250" s="24"/>
      <c r="B250" s="25" t="s">
        <v>214</v>
      </c>
      <c r="C250" s="126"/>
      <c r="D250" s="128" t="s">
        <v>81</v>
      </c>
      <c r="E250" s="130"/>
      <c r="F250" s="127"/>
      <c r="G250" s="20">
        <v>0</v>
      </c>
      <c r="H250" s="96"/>
      <c r="I250" s="20">
        <v>0</v>
      </c>
      <c r="K250" s="20">
        <v>0</v>
      </c>
      <c r="L250" s="20">
        <v>0</v>
      </c>
      <c r="M250" s="20">
        <v>0</v>
      </c>
      <c r="N250" s="20">
        <v>0</v>
      </c>
    </row>
    <row r="251" spans="1:9" s="21" customFormat="1" ht="12.75" customHeight="1" hidden="1">
      <c r="A251" s="24"/>
      <c r="B251" s="25" t="s">
        <v>219</v>
      </c>
      <c r="C251" s="23"/>
      <c r="D251" s="128" t="s">
        <v>81</v>
      </c>
      <c r="E251" s="127">
        <v>1</v>
      </c>
      <c r="F251" s="127"/>
      <c r="G251" s="77"/>
      <c r="H251" s="96"/>
      <c r="I251" s="63"/>
    </row>
    <row r="252" spans="1:9" s="21" customFormat="1" ht="12.75" customHeight="1" hidden="1">
      <c r="A252" s="24"/>
      <c r="B252" s="25" t="s">
        <v>219</v>
      </c>
      <c r="C252" s="23"/>
      <c r="D252" s="128" t="s">
        <v>81</v>
      </c>
      <c r="E252" s="127">
        <v>1</v>
      </c>
      <c r="F252" s="127"/>
      <c r="G252" s="77"/>
      <c r="H252" s="96"/>
      <c r="I252" s="63"/>
    </row>
    <row r="253" spans="1:9" s="21" customFormat="1" ht="12.75" customHeight="1" hidden="1">
      <c r="A253" s="24"/>
      <c r="B253" s="25" t="s">
        <v>219</v>
      </c>
      <c r="C253" s="23"/>
      <c r="D253" s="128" t="s">
        <v>81</v>
      </c>
      <c r="E253" s="127">
        <v>1</v>
      </c>
      <c r="F253" s="127"/>
      <c r="G253" s="77"/>
      <c r="H253" s="96"/>
      <c r="I253" s="63"/>
    </row>
    <row r="254" spans="1:14" s="21" customFormat="1" ht="12.75" customHeight="1" hidden="1">
      <c r="A254" s="24"/>
      <c r="B254" s="25" t="s">
        <v>219</v>
      </c>
      <c r="C254" s="58" t="s">
        <v>223</v>
      </c>
      <c r="D254" s="59"/>
      <c r="E254" s="127"/>
      <c r="F254" s="127"/>
      <c r="G254" s="60">
        <v>142286.86</v>
      </c>
      <c r="H254" s="60">
        <v>119187.44</v>
      </c>
      <c r="I254" s="60">
        <v>71045.32</v>
      </c>
      <c r="J254" s="60">
        <v>59241.47</v>
      </c>
      <c r="K254" s="60">
        <v>0</v>
      </c>
      <c r="L254" s="60">
        <v>0</v>
      </c>
      <c r="M254" s="60">
        <v>0</v>
      </c>
      <c r="N254" s="60">
        <v>0</v>
      </c>
    </row>
    <row r="255" spans="1:9" s="21" customFormat="1" ht="12.75" customHeight="1" hidden="1">
      <c r="A255" s="24" t="e">
        <f>_XLL.USER(8)</f>
        <v>#NAME?</v>
      </c>
      <c r="B255" s="25" t="s">
        <v>210</v>
      </c>
      <c r="C255" s="23"/>
      <c r="D255" s="132"/>
      <c r="E255" s="22"/>
      <c r="F255" s="22"/>
      <c r="G255" s="133"/>
      <c r="H255" s="119"/>
      <c r="I255" s="133"/>
    </row>
    <row r="256" spans="1:9" s="21" customFormat="1" ht="12.75" customHeight="1" hidden="1">
      <c r="A256" s="24" t="e">
        <f>_XLL.USER(9)</f>
        <v>#NAME?</v>
      </c>
      <c r="B256" s="25" t="s">
        <v>210</v>
      </c>
      <c r="D256" s="132"/>
      <c r="E256" s="22"/>
      <c r="F256" s="22"/>
      <c r="G256" s="134"/>
      <c r="H256" s="96"/>
      <c r="I256" s="134"/>
    </row>
    <row r="257" spans="1:9" s="21" customFormat="1" ht="12.75" customHeight="1" hidden="1">
      <c r="A257" s="24"/>
      <c r="B257" s="25" t="s">
        <v>83</v>
      </c>
      <c r="C257" s="23"/>
      <c r="D257" s="132"/>
      <c r="E257" s="22"/>
      <c r="F257" s="22"/>
      <c r="G257" s="133"/>
      <c r="H257" s="119"/>
      <c r="I257" s="133"/>
    </row>
    <row r="258" spans="1:9" s="21" customFormat="1" ht="12.75" customHeight="1" hidden="1">
      <c r="A258" s="24"/>
      <c r="B258" s="25" t="s">
        <v>83</v>
      </c>
      <c r="C258" s="23"/>
      <c r="D258" s="132"/>
      <c r="E258" s="22"/>
      <c r="F258" s="22"/>
      <c r="G258" s="133"/>
      <c r="H258" s="119"/>
      <c r="I258" s="133"/>
    </row>
    <row r="259" spans="1:9" s="21" customFormat="1" ht="12.75" customHeight="1" hidden="1">
      <c r="A259" s="24"/>
      <c r="B259" s="25" t="s">
        <v>83</v>
      </c>
      <c r="D259" s="132"/>
      <c r="E259" s="22"/>
      <c r="F259" s="22"/>
      <c r="G259" s="134"/>
      <c r="H259" s="96"/>
      <c r="I259" s="134"/>
    </row>
    <row r="260" spans="1:9" s="21" customFormat="1" ht="12.75" customHeight="1" hidden="1">
      <c r="A260" s="24"/>
      <c r="B260" s="25" t="s">
        <v>83</v>
      </c>
      <c r="D260" s="132"/>
      <c r="E260" s="22"/>
      <c r="F260" s="22"/>
      <c r="G260" s="134"/>
      <c r="H260" s="96"/>
      <c r="I260" s="134"/>
    </row>
    <row r="261" spans="1:9" s="21" customFormat="1" ht="12.75" customHeight="1" hidden="1">
      <c r="A261" s="24"/>
      <c r="B261" s="25" t="s">
        <v>83</v>
      </c>
      <c r="D261" s="132"/>
      <c r="E261" s="22"/>
      <c r="F261" s="22"/>
      <c r="G261" s="134"/>
      <c r="H261" s="96"/>
      <c r="I261" s="134"/>
    </row>
    <row r="262" spans="1:9" s="21" customFormat="1" ht="12.75" customHeight="1" hidden="1">
      <c r="A262" s="24" t="e">
        <f>_XLL.USER(10)</f>
        <v>#NAME?</v>
      </c>
      <c r="B262" s="25" t="s">
        <v>210</v>
      </c>
      <c r="D262" s="132"/>
      <c r="E262" s="22"/>
      <c r="F262" s="22"/>
      <c r="G262" s="134"/>
      <c r="H262" s="96"/>
      <c r="I262" s="134"/>
    </row>
    <row r="263" spans="1:9" s="21" customFormat="1" ht="12.75" customHeight="1" hidden="1">
      <c r="A263" s="24"/>
      <c r="B263" s="25" t="s">
        <v>83</v>
      </c>
      <c r="D263" s="132"/>
      <c r="E263" s="22"/>
      <c r="F263" s="22"/>
      <c r="G263" s="134"/>
      <c r="H263" s="96"/>
      <c r="I263" s="134"/>
    </row>
    <row r="264" spans="1:9" s="21" customFormat="1" ht="12.75" customHeight="1" hidden="1">
      <c r="A264" s="24"/>
      <c r="B264" s="25" t="s">
        <v>83</v>
      </c>
      <c r="C264" s="23"/>
      <c r="D264" s="132"/>
      <c r="E264" s="22"/>
      <c r="F264" s="22"/>
      <c r="G264" s="133"/>
      <c r="H264" s="119"/>
      <c r="I264" s="133"/>
    </row>
    <row r="265" spans="1:9" s="21" customFormat="1" ht="12.75" customHeight="1" hidden="1">
      <c r="A265" s="24"/>
      <c r="B265" s="25" t="s">
        <v>83</v>
      </c>
      <c r="C265" s="23"/>
      <c r="D265" s="132"/>
      <c r="E265" s="22"/>
      <c r="F265" s="22"/>
      <c r="G265" s="133"/>
      <c r="H265" s="119"/>
      <c r="I265" s="133"/>
    </row>
    <row r="266" spans="1:9" s="21" customFormat="1" ht="12.75" customHeight="1" hidden="1">
      <c r="A266" s="24" t="e">
        <f>_XLL.USER(11)</f>
        <v>#NAME?</v>
      </c>
      <c r="B266" s="25" t="s">
        <v>210</v>
      </c>
      <c r="C266" s="23"/>
      <c r="D266" s="132"/>
      <c r="E266" s="22"/>
      <c r="F266" s="22"/>
      <c r="G266" s="133"/>
      <c r="H266" s="119"/>
      <c r="I266" s="133"/>
    </row>
    <row r="267" spans="1:9" s="21" customFormat="1" ht="12.75" customHeight="1" hidden="1">
      <c r="A267" s="24"/>
      <c r="B267" s="25" t="s">
        <v>83</v>
      </c>
      <c r="C267" s="23"/>
      <c r="D267" s="132"/>
      <c r="E267" s="22"/>
      <c r="F267" s="22"/>
      <c r="G267" s="133"/>
      <c r="H267" s="119"/>
      <c r="I267" s="133"/>
    </row>
    <row r="268" spans="1:9" s="21" customFormat="1" ht="12.75" customHeight="1" hidden="1">
      <c r="A268" s="24"/>
      <c r="B268" s="25" t="s">
        <v>83</v>
      </c>
      <c r="D268" s="132"/>
      <c r="E268" s="22"/>
      <c r="F268" s="22"/>
      <c r="G268" s="134"/>
      <c r="H268" s="96"/>
      <c r="I268" s="134"/>
    </row>
    <row r="269" spans="1:9" s="21" customFormat="1" ht="12.75" customHeight="1" hidden="1">
      <c r="A269" s="24"/>
      <c r="B269" s="25" t="s">
        <v>83</v>
      </c>
      <c r="D269" s="132"/>
      <c r="E269" s="22"/>
      <c r="F269" s="22"/>
      <c r="G269" s="134"/>
      <c r="H269" s="96"/>
      <c r="I269" s="134"/>
    </row>
    <row r="270" spans="1:9" s="21" customFormat="1" ht="12.75" customHeight="1" hidden="1">
      <c r="A270" s="24" t="e">
        <f>_XLL.USER(12)</f>
        <v>#NAME?</v>
      </c>
      <c r="B270" s="25" t="s">
        <v>210</v>
      </c>
      <c r="D270" s="132"/>
      <c r="E270" s="22"/>
      <c r="F270" s="22"/>
      <c r="G270" s="134"/>
      <c r="H270" s="96"/>
      <c r="I270" s="134"/>
    </row>
    <row r="271" spans="1:9" s="21" customFormat="1" ht="12.75" customHeight="1" hidden="1">
      <c r="A271" s="24"/>
      <c r="B271" s="25" t="s">
        <v>83</v>
      </c>
      <c r="D271" s="132"/>
      <c r="E271" s="22"/>
      <c r="F271" s="22"/>
      <c r="G271" s="134"/>
      <c r="H271" s="96"/>
      <c r="I271" s="134"/>
    </row>
    <row r="272" spans="1:9" s="21" customFormat="1" ht="12.75" customHeight="1" hidden="1">
      <c r="A272" s="24"/>
      <c r="B272" s="25" t="s">
        <v>83</v>
      </c>
      <c r="D272" s="132"/>
      <c r="E272" s="22"/>
      <c r="F272" s="22"/>
      <c r="G272" s="134"/>
      <c r="H272" s="96"/>
      <c r="I272" s="134"/>
    </row>
    <row r="273" spans="1:9" s="21" customFormat="1" ht="12.75" customHeight="1" hidden="1">
      <c r="A273" s="24"/>
      <c r="B273" s="25" t="s">
        <v>83</v>
      </c>
      <c r="C273" s="23"/>
      <c r="D273" s="132"/>
      <c r="E273" s="22"/>
      <c r="F273" s="22"/>
      <c r="G273" s="133"/>
      <c r="H273" s="119"/>
      <c r="I273" s="133"/>
    </row>
    <row r="274" spans="1:9" s="21" customFormat="1" ht="12.75" customHeight="1" hidden="1">
      <c r="A274" s="24"/>
      <c r="B274" s="25" t="s">
        <v>83</v>
      </c>
      <c r="D274" s="132"/>
      <c r="E274" s="22"/>
      <c r="F274" s="22"/>
      <c r="G274" s="134"/>
      <c r="H274" s="96"/>
      <c r="I274" s="134"/>
    </row>
    <row r="275" spans="1:9" s="21" customFormat="1" ht="12.75" customHeight="1" hidden="1">
      <c r="A275" s="24"/>
      <c r="B275" s="25" t="s">
        <v>83</v>
      </c>
      <c r="D275" s="132"/>
      <c r="E275" s="22"/>
      <c r="F275" s="22"/>
      <c r="G275" s="134"/>
      <c r="H275" s="96"/>
      <c r="I275" s="134"/>
    </row>
    <row r="276" spans="1:9" s="21" customFormat="1" ht="12.75" customHeight="1" hidden="1">
      <c r="A276" s="24" t="e">
        <f>_XLL.USER(13)</f>
        <v>#NAME?</v>
      </c>
      <c r="B276" s="25" t="s">
        <v>210</v>
      </c>
      <c r="C276" s="23"/>
      <c r="D276" s="132"/>
      <c r="E276" s="22"/>
      <c r="F276" s="22"/>
      <c r="G276" s="133"/>
      <c r="H276" s="119"/>
      <c r="I276" s="133"/>
    </row>
    <row r="277" spans="1:9" s="21" customFormat="1" ht="12.75" customHeight="1" hidden="1">
      <c r="A277" s="24"/>
      <c r="B277" s="25" t="s">
        <v>83</v>
      </c>
      <c r="C277" s="23"/>
      <c r="D277" s="135"/>
      <c r="E277" s="127"/>
      <c r="F277" s="127"/>
      <c r="G277" s="133"/>
      <c r="H277" s="119"/>
      <c r="I277" s="133"/>
    </row>
    <row r="278" spans="1:9" s="21" customFormat="1" ht="12.75" customHeight="1" hidden="1">
      <c r="A278" s="24"/>
      <c r="B278" s="25" t="s">
        <v>83</v>
      </c>
      <c r="C278" s="23"/>
      <c r="D278" s="135"/>
      <c r="E278" s="127"/>
      <c r="F278" s="127"/>
      <c r="G278" s="133"/>
      <c r="H278" s="119"/>
      <c r="I278" s="133"/>
    </row>
    <row r="279" spans="1:9" s="21" customFormat="1" ht="12.75" customHeight="1" hidden="1">
      <c r="A279" s="24"/>
      <c r="B279" s="25" t="s">
        <v>83</v>
      </c>
      <c r="C279" s="23"/>
      <c r="D279" s="132"/>
      <c r="E279" s="22"/>
      <c r="F279" s="22"/>
      <c r="G279" s="133"/>
      <c r="H279" s="119"/>
      <c r="I279" s="133"/>
    </row>
    <row r="280" spans="1:9" s="21" customFormat="1" ht="12.75" customHeight="1" hidden="1">
      <c r="A280" s="24"/>
      <c r="B280" s="25" t="s">
        <v>83</v>
      </c>
      <c r="C280" s="23"/>
      <c r="D280" s="132"/>
      <c r="E280" s="22"/>
      <c r="F280" s="22"/>
      <c r="G280" s="133"/>
      <c r="H280" s="119"/>
      <c r="I280" s="133"/>
    </row>
    <row r="281" spans="1:9" s="21" customFormat="1" ht="12.75" customHeight="1" hidden="1">
      <c r="A281" s="24" t="e">
        <f>_XLL.USER(14)</f>
        <v>#NAME?</v>
      </c>
      <c r="B281" s="25" t="s">
        <v>210</v>
      </c>
      <c r="C281" s="23"/>
      <c r="D281" s="132"/>
      <c r="E281" s="22"/>
      <c r="F281" s="22"/>
      <c r="G281" s="133"/>
      <c r="H281" s="119"/>
      <c r="I281" s="133"/>
    </row>
    <row r="282" spans="1:9" s="21" customFormat="1" ht="12.75" customHeight="1" hidden="1">
      <c r="A282" s="24"/>
      <c r="B282" s="25" t="s">
        <v>83</v>
      </c>
      <c r="C282" s="23"/>
      <c r="D282" s="132"/>
      <c r="E282" s="22"/>
      <c r="F282" s="22"/>
      <c r="G282" s="133"/>
      <c r="H282" s="119"/>
      <c r="I282" s="133"/>
    </row>
    <row r="283" spans="1:9" s="21" customFormat="1" ht="12.75" customHeight="1" hidden="1">
      <c r="A283" s="24"/>
      <c r="B283" s="25" t="s">
        <v>83</v>
      </c>
      <c r="C283" s="23"/>
      <c r="D283" s="132"/>
      <c r="E283" s="22"/>
      <c r="F283" s="22"/>
      <c r="G283" s="133"/>
      <c r="H283" s="119"/>
      <c r="I283" s="133"/>
    </row>
    <row r="284" spans="1:9" s="21" customFormat="1" ht="12.75" customHeight="1" hidden="1">
      <c r="A284" s="24" t="e">
        <f>_XLL.USER(15)</f>
        <v>#NAME?</v>
      </c>
      <c r="B284" s="25" t="s">
        <v>210</v>
      </c>
      <c r="C284" s="23"/>
      <c r="D284" s="135"/>
      <c r="E284" s="22"/>
      <c r="F284" s="22"/>
      <c r="G284" s="133"/>
      <c r="H284" s="119"/>
      <c r="I284" s="133"/>
    </row>
    <row r="285" spans="1:9" s="21" customFormat="1" ht="12.75" customHeight="1" hidden="1">
      <c r="A285" s="24"/>
      <c r="B285" s="25" t="s">
        <v>83</v>
      </c>
      <c r="C285" s="23"/>
      <c r="D285" s="135"/>
      <c r="E285" s="127"/>
      <c r="F285" s="127"/>
      <c r="G285" s="133"/>
      <c r="H285" s="119"/>
      <c r="I285" s="133"/>
    </row>
    <row r="286" spans="1:9" s="21" customFormat="1" ht="12.75" customHeight="1" hidden="1">
      <c r="A286" s="24"/>
      <c r="B286" s="25" t="s">
        <v>83</v>
      </c>
      <c r="C286" s="23"/>
      <c r="D286" s="132"/>
      <c r="E286" s="22"/>
      <c r="F286" s="22"/>
      <c r="G286" s="133"/>
      <c r="H286" s="119"/>
      <c r="I286" s="133"/>
    </row>
    <row r="287" spans="1:9" s="21" customFormat="1" ht="12.75" customHeight="1" hidden="1">
      <c r="A287" s="24"/>
      <c r="B287" s="25" t="s">
        <v>83</v>
      </c>
      <c r="C287" s="23"/>
      <c r="D287" s="132"/>
      <c r="E287" s="22"/>
      <c r="F287" s="22"/>
      <c r="G287" s="133"/>
      <c r="H287" s="119"/>
      <c r="I287" s="133"/>
    </row>
    <row r="288" spans="1:9" s="21" customFormat="1" ht="12.75" customHeight="1" hidden="1">
      <c r="A288" s="24" t="e">
        <f>_XLL.USER(14)</f>
        <v>#NAME?</v>
      </c>
      <c r="B288" s="25" t="s">
        <v>210</v>
      </c>
      <c r="C288" s="23"/>
      <c r="D288" s="132"/>
      <c r="E288" s="22"/>
      <c r="F288" s="22"/>
      <c r="G288" s="133"/>
      <c r="H288" s="119"/>
      <c r="I288" s="133"/>
    </row>
    <row r="289" spans="1:9" s="21" customFormat="1" ht="12.75" customHeight="1" hidden="1">
      <c r="A289" s="24" t="e">
        <f>_XLL.USER(16)</f>
        <v>#NAME?</v>
      </c>
      <c r="B289" s="25" t="s">
        <v>210</v>
      </c>
      <c r="C289" s="23"/>
      <c r="D289" s="132"/>
      <c r="E289" s="22"/>
      <c r="F289" s="22"/>
      <c r="G289" s="133"/>
      <c r="H289" s="119"/>
      <c r="I289" s="133"/>
    </row>
    <row r="290" spans="1:9" s="21" customFormat="1" ht="12.75" customHeight="1" hidden="1">
      <c r="A290" s="24"/>
      <c r="B290" s="25" t="s">
        <v>83</v>
      </c>
      <c r="C290" s="23"/>
      <c r="D290" s="132"/>
      <c r="E290" s="22"/>
      <c r="F290" s="22"/>
      <c r="G290" s="133"/>
      <c r="H290" s="119"/>
      <c r="I290" s="133"/>
    </row>
    <row r="291" spans="1:9" s="21" customFormat="1" ht="12.75" customHeight="1" hidden="1">
      <c r="A291" s="24"/>
      <c r="B291" s="25" t="s">
        <v>83</v>
      </c>
      <c r="C291" s="23"/>
      <c r="D291" s="132"/>
      <c r="E291" s="22"/>
      <c r="F291" s="22"/>
      <c r="G291" s="133"/>
      <c r="H291" s="119"/>
      <c r="I291" s="133"/>
    </row>
    <row r="292" spans="1:9" s="21" customFormat="1" ht="12.75" customHeight="1" hidden="1">
      <c r="A292" s="24"/>
      <c r="B292" s="25" t="s">
        <v>83</v>
      </c>
      <c r="C292" s="23"/>
      <c r="D292" s="132"/>
      <c r="E292" s="22"/>
      <c r="F292" s="22"/>
      <c r="G292" s="133"/>
      <c r="H292" s="119"/>
      <c r="I292" s="133"/>
    </row>
    <row r="293" spans="1:9" s="21" customFormat="1" ht="12.75" customHeight="1" hidden="1">
      <c r="A293" s="24" t="e">
        <f>_XLL.USER(17)</f>
        <v>#NAME?</v>
      </c>
      <c r="B293" s="25" t="s">
        <v>210</v>
      </c>
      <c r="C293" s="23"/>
      <c r="D293" s="132"/>
      <c r="E293" s="22"/>
      <c r="F293" s="22"/>
      <c r="G293" s="133"/>
      <c r="H293" s="119"/>
      <c r="I293" s="133"/>
    </row>
    <row r="294" spans="1:9" s="21" customFormat="1" ht="12.75" customHeight="1" hidden="1">
      <c r="A294" s="24"/>
      <c r="B294" s="25" t="s">
        <v>83</v>
      </c>
      <c r="D294" s="129"/>
      <c r="E294" s="22"/>
      <c r="F294" s="22"/>
      <c r="G294" s="134"/>
      <c r="H294" s="96"/>
      <c r="I294" s="134"/>
    </row>
    <row r="295" spans="1:9" s="21" customFormat="1" ht="12.75" customHeight="1" hidden="1">
      <c r="A295" s="24"/>
      <c r="B295" s="25" t="s">
        <v>83</v>
      </c>
      <c r="D295" s="132"/>
      <c r="E295" s="22"/>
      <c r="F295" s="22"/>
      <c r="G295" s="134"/>
      <c r="H295" s="96"/>
      <c r="I295" s="134"/>
    </row>
    <row r="296" spans="1:9" s="21" customFormat="1" ht="12.75" customHeight="1" hidden="1">
      <c r="A296" s="24"/>
      <c r="B296" s="25" t="s">
        <v>83</v>
      </c>
      <c r="D296" s="132"/>
      <c r="E296" s="22"/>
      <c r="F296" s="22"/>
      <c r="G296" s="134"/>
      <c r="H296" s="96"/>
      <c r="I296" s="134"/>
    </row>
    <row r="297" spans="1:11" s="21" customFormat="1" ht="12.75" customHeight="1" hidden="1">
      <c r="A297" s="24"/>
      <c r="B297" s="25" t="s">
        <v>83</v>
      </c>
      <c r="D297" s="132"/>
      <c r="E297" s="22"/>
      <c r="F297" s="22"/>
      <c r="G297" s="134"/>
      <c r="H297" s="96"/>
      <c r="I297" s="134"/>
      <c r="J297" s="61"/>
      <c r="K297" s="61"/>
    </row>
    <row r="298" spans="1:11" s="21" customFormat="1" ht="12.75" customHeight="1" hidden="1">
      <c r="A298" s="24"/>
      <c r="B298" s="25" t="s">
        <v>83</v>
      </c>
      <c r="D298" s="132"/>
      <c r="E298" s="22"/>
      <c r="F298" s="22"/>
      <c r="G298" s="134"/>
      <c r="H298" s="96"/>
      <c r="I298" s="134"/>
      <c r="J298" s="61"/>
      <c r="K298" s="61"/>
    </row>
    <row r="299" spans="1:11" s="21" customFormat="1" ht="12.75" customHeight="1" hidden="1">
      <c r="A299" s="24"/>
      <c r="B299" s="25" t="s">
        <v>83</v>
      </c>
      <c r="D299" s="132"/>
      <c r="E299" s="22"/>
      <c r="F299" s="22"/>
      <c r="G299" s="134"/>
      <c r="H299" s="96"/>
      <c r="I299" s="134"/>
      <c r="J299" s="61"/>
      <c r="K299" s="61"/>
    </row>
    <row r="300" spans="1:11" s="21" customFormat="1" ht="12.75" customHeight="1" hidden="1">
      <c r="A300" s="24"/>
      <c r="B300" s="25" t="s">
        <v>83</v>
      </c>
      <c r="D300" s="132"/>
      <c r="E300" s="22"/>
      <c r="F300" s="22"/>
      <c r="G300" s="134"/>
      <c r="H300" s="96"/>
      <c r="I300" s="134"/>
      <c r="J300" s="61"/>
      <c r="K300" s="61"/>
    </row>
    <row r="301" spans="1:11" s="21" customFormat="1" ht="12.75" customHeight="1" hidden="1">
      <c r="A301" s="24"/>
      <c r="B301" s="25" t="s">
        <v>83</v>
      </c>
      <c r="D301" s="132"/>
      <c r="E301" s="22"/>
      <c r="F301" s="22"/>
      <c r="G301" s="134"/>
      <c r="H301" s="96"/>
      <c r="I301" s="134"/>
      <c r="J301" s="61"/>
      <c r="K301" s="61"/>
    </row>
    <row r="302" spans="1:11" s="21" customFormat="1" ht="12.75" customHeight="1" hidden="1">
      <c r="A302" s="24"/>
      <c r="B302" s="25" t="s">
        <v>83</v>
      </c>
      <c r="D302" s="132"/>
      <c r="E302" s="22"/>
      <c r="F302" s="22"/>
      <c r="G302" s="134"/>
      <c r="H302" s="96"/>
      <c r="I302" s="134"/>
      <c r="J302" s="61"/>
      <c r="K302" s="61"/>
    </row>
    <row r="303" spans="1:11" s="21" customFormat="1" ht="12.75" customHeight="1" hidden="1">
      <c r="A303" s="24"/>
      <c r="B303" s="25" t="s">
        <v>83</v>
      </c>
      <c r="D303" s="132"/>
      <c r="E303" s="22"/>
      <c r="F303" s="22"/>
      <c r="G303" s="134"/>
      <c r="H303" s="96"/>
      <c r="I303" s="134"/>
      <c r="J303" s="61"/>
      <c r="K303" s="61"/>
    </row>
    <row r="304" spans="1:11" s="21" customFormat="1" ht="12.75" customHeight="1" hidden="1">
      <c r="A304" s="24"/>
      <c r="B304" s="25" t="s">
        <v>83</v>
      </c>
      <c r="D304" s="132"/>
      <c r="E304" s="22"/>
      <c r="F304" s="22"/>
      <c r="G304" s="134"/>
      <c r="H304" s="96"/>
      <c r="I304" s="134"/>
      <c r="J304" s="61"/>
      <c r="K304" s="61"/>
    </row>
    <row r="305" spans="1:9" s="21" customFormat="1" ht="12.75" customHeight="1" hidden="1">
      <c r="A305" s="24"/>
      <c r="B305" s="25" t="s">
        <v>83</v>
      </c>
      <c r="D305" s="22"/>
      <c r="E305" s="22"/>
      <c r="F305" s="22"/>
      <c r="G305" s="30"/>
      <c r="H305" s="96"/>
      <c r="I305" s="30"/>
    </row>
    <row r="306" spans="1:16" ht="22.5" customHeight="1" thickTop="1">
      <c r="A306" s="136"/>
      <c r="B306" s="136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</row>
    <row r="307" spans="1:16" ht="12.75" hidden="1">
      <c r="A307" s="136"/>
      <c r="B307" s="136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</row>
    <row r="308" spans="1:16" ht="12.75" hidden="1">
      <c r="A308" s="136"/>
      <c r="B308" s="136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</row>
    <row r="309" spans="1:16" ht="12.75" hidden="1">
      <c r="A309" s="136"/>
      <c r="B309" s="13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</row>
    <row r="310" spans="1:16" ht="12.75" hidden="1">
      <c r="A310" s="136"/>
      <c r="B310" s="136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</row>
    <row r="311" spans="1:11" s="21" customFormat="1" ht="12.75" customHeight="1" hidden="1">
      <c r="A311" s="24" t="s">
        <v>201</v>
      </c>
      <c r="B311" s="25" t="s">
        <v>202</v>
      </c>
      <c r="C311" s="115"/>
      <c r="D311" s="116"/>
      <c r="E311" s="117"/>
      <c r="F311" s="117"/>
      <c r="G311" s="118"/>
      <c r="H311" s="119"/>
      <c r="I311" s="118"/>
      <c r="J311" s="120"/>
      <c r="K311" s="61"/>
    </row>
    <row r="312" spans="1:9" s="21" customFormat="1" ht="12.75" customHeight="1">
      <c r="A312" s="24"/>
      <c r="B312" s="25" t="s">
        <v>203</v>
      </c>
      <c r="C312" s="121" t="s">
        <v>204</v>
      </c>
      <c r="D312" s="121"/>
      <c r="E312" s="121"/>
      <c r="F312" s="121"/>
      <c r="G312" s="121"/>
      <c r="H312" s="121"/>
      <c r="I312" s="121"/>
    </row>
    <row r="313" spans="1:2" ht="12.75" customHeight="1" hidden="1">
      <c r="A313" s="24"/>
      <c r="B313" s="25" t="s">
        <v>202</v>
      </c>
    </row>
    <row r="314" spans="1:9" s="23" customFormat="1" ht="7.5" customHeight="1">
      <c r="A314" s="24"/>
      <c r="B314" s="25" t="s">
        <v>205</v>
      </c>
      <c r="C314" s="122" t="s">
        <v>207</v>
      </c>
      <c r="D314" s="122"/>
      <c r="E314" s="122"/>
      <c r="F314" s="122"/>
      <c r="G314" s="122"/>
      <c r="H314" s="122"/>
      <c r="I314" s="122"/>
    </row>
    <row r="315" spans="1:9" s="23" customFormat="1" ht="12.75" customHeight="1">
      <c r="A315" s="24"/>
      <c r="B315" s="25" t="s">
        <v>203</v>
      </c>
      <c r="C315" s="140"/>
      <c r="D315" s="124"/>
      <c r="E315" s="124"/>
      <c r="F315" s="124"/>
      <c r="G315" s="124"/>
      <c r="H315" s="124"/>
      <c r="I315" s="124"/>
    </row>
  </sheetData>
  <sheetProtection/>
  <mergeCells count="1">
    <mergeCell ref="A5:I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Sport and Recreation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and Expenditure Year Ending - Template</dc:title>
  <dc:subject/>
  <dc:creator>mphillips-kiely - Michelle  Phillips-Kiely</dc:creator>
  <cp:keywords>Site=Perth,Divn=Sport and Recreation Services,FileNo=</cp:keywords>
  <dc:description>DocType=Other,DocSec=OInternal Use Only</dc:description>
  <cp:lastModifiedBy>Ryan Thompson</cp:lastModifiedBy>
  <cp:lastPrinted>2015-03-20T05:31:10Z</cp:lastPrinted>
  <dcterms:created xsi:type="dcterms:W3CDTF">2002-07-03T01:45:18Z</dcterms:created>
  <dcterms:modified xsi:type="dcterms:W3CDTF">2015-03-20T05:31:15Z</dcterms:modified>
  <cp:category>VersionBy=mphillips-kiely,VersionDate=03 Jul 2002 10:04:51</cp:category>
  <cp:version/>
  <cp:contentType/>
  <cp:contentStatus/>
</cp:coreProperties>
</file>